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ДОКЛАДЫ ГЛАВЫ\Доклад 2024\"/>
    </mc:Choice>
  </mc:AlternateContent>
  <bookViews>
    <workbookView xWindow="0" yWindow="0" windowWidth="14412" windowHeight="4236"/>
  </bookViews>
  <sheets>
    <sheet name="Показатели" sheetId="1" r:id="rId1"/>
  </sheets>
  <definedNames>
    <definedName name="_xlnm.Print_Titles" localSheetId="0">Показатели!$B:$L,Показатели!$6:$8</definedName>
  </definedNames>
  <calcPr calcId="152511"/>
</workbook>
</file>

<file path=xl/calcChain.xml><?xml version="1.0" encoding="utf-8"?>
<calcChain xmlns="http://schemas.openxmlformats.org/spreadsheetml/2006/main">
  <c r="H152" i="1" l="1"/>
  <c r="H117" i="1" l="1"/>
  <c r="H114" i="1"/>
  <c r="I107" i="1"/>
  <c r="J107" i="1"/>
  <c r="K107" i="1"/>
  <c r="H107" i="1"/>
  <c r="I93" i="1"/>
  <c r="G93" i="1"/>
  <c r="F93" i="1"/>
  <c r="H93" i="1"/>
  <c r="H42" i="1" l="1"/>
  <c r="I38" i="1"/>
  <c r="J38" i="1"/>
  <c r="K38" i="1"/>
  <c r="H38" i="1"/>
  <c r="G33" i="1" l="1"/>
  <c r="J27" i="1"/>
  <c r="K27" i="1"/>
  <c r="I27" i="1"/>
  <c r="J26" i="1"/>
  <c r="K26" i="1"/>
  <c r="I26" i="1"/>
  <c r="K28" i="1"/>
  <c r="J28" i="1"/>
  <c r="I28" i="1"/>
  <c r="I30" i="1"/>
  <c r="J31" i="1"/>
  <c r="K31" i="1" s="1"/>
  <c r="I31" i="1"/>
  <c r="K10" i="1" l="1"/>
  <c r="J10" i="1"/>
  <c r="I10" i="1"/>
  <c r="H10" i="1"/>
  <c r="G10" i="1" l="1"/>
  <c r="J152" i="1" l="1"/>
  <c r="I152" i="1"/>
  <c r="G152" i="1"/>
  <c r="J142" i="1"/>
  <c r="I142" i="1"/>
  <c r="H142" i="1"/>
  <c r="G142" i="1"/>
  <c r="J138" i="1"/>
  <c r="I138" i="1"/>
  <c r="H138" i="1"/>
  <c r="G117" i="1"/>
  <c r="J114" i="1"/>
  <c r="I114" i="1"/>
  <c r="G114" i="1"/>
  <c r="J90" i="1"/>
  <c r="I90" i="1"/>
  <c r="H90" i="1"/>
  <c r="G90" i="1"/>
  <c r="H84" i="1"/>
  <c r="I84" i="1"/>
  <c r="J84" i="1"/>
  <c r="K84" i="1"/>
  <c r="G84" i="1"/>
  <c r="G42" i="1"/>
  <c r="J33" i="1"/>
  <c r="I33" i="1"/>
  <c r="H33" i="1"/>
  <c r="J30" i="1"/>
  <c r="J23" i="1"/>
  <c r="K23" i="1"/>
  <c r="I23" i="1"/>
  <c r="H23" i="1"/>
  <c r="J14" i="1"/>
  <c r="K14" i="1"/>
  <c r="J20" i="1"/>
  <c r="I20" i="1"/>
  <c r="H20" i="1"/>
  <c r="G20" i="1"/>
  <c r="I14" i="1"/>
  <c r="H14" i="1"/>
  <c r="G14" i="1"/>
  <c r="K138" i="1" l="1"/>
  <c r="K20" i="1" l="1"/>
  <c r="K30" i="1" l="1"/>
  <c r="K142" i="1" l="1"/>
  <c r="K152" i="1"/>
  <c r="K90" i="1" l="1"/>
  <c r="K114" i="1"/>
  <c r="J93" i="1"/>
  <c r="K93" i="1"/>
  <c r="K33" i="1" l="1"/>
</calcChain>
</file>

<file path=xl/sharedStrings.xml><?xml version="1.0" encoding="utf-8"?>
<sst xmlns="http://schemas.openxmlformats.org/spreadsheetml/2006/main" count="764" uniqueCount="383">
  <si>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</si>
  <si>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Томская область, г. Кедровый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</si>
  <si>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</si>
  <si>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</si>
  <si>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</si>
  <si>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</si>
  <si>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</si>
  <si>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2020(Факт)</t>
  </si>
  <si>
    <t>2021(Факт)</t>
  </si>
  <si>
    <t>2022(Факт)</t>
  </si>
  <si>
    <t>2023(План)</t>
  </si>
  <si>
    <t>2024(План)</t>
  </si>
  <si>
    <t>2025(План)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</si>
  <si>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</si>
  <si>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</si>
  <si>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</si>
  <si>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Число субъектов малого и среднего предпринимательства в расчете на 10 тыс. человек населения, единиц</t>
  </si>
  <si>
    <t>единиц</t>
  </si>
  <si>
    <t/>
  </si>
  <si>
    <t>Число субъектов малого и среднего предпринимательства</t>
  </si>
  <si>
    <t>Число субъектов малого и среднего предпринимательства, 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</si>
  <si>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</si>
  <si>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</si>
  <si>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</si>
  <si>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</si>
  <si>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</si>
  <si>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</si>
  <si>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</si>
  <si>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</si>
  <si>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</si>
  <si>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</si>
  <si>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</si>
  <si>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 xml:space="preserve">
Снижение ввиду отказа собственников от владения земельными участками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</si>
  <si>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</si>
  <si>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</si>
  <si>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</si>
  <si>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</si>
  <si>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</si>
  <si>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</si>
  <si>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</si>
  <si>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</si>
  <si>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</si>
  <si>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</si>
  <si>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</si>
  <si>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</si>
  <si>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</si>
  <si>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</si>
  <si>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</si>
  <si>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</si>
  <si>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автомобильных дорог общего пользования местного значения, не отвечающих нормативным требованиям, км</t>
  </si>
  <si>
    <t>км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</si>
  <si>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</si>
  <si>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</si>
  <si>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</si>
  <si>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</si>
  <si>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</si>
  <si>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</si>
  <si>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района), человек</t>
  </si>
  <si>
    <t>человек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</si>
  <si>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</si>
  <si>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</si>
  <si>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</si>
  <si>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</si>
  <si>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</si>
  <si>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</si>
  <si>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</si>
  <si>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</si>
  <si>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</si>
  <si>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</si>
  <si>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</si>
  <si>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</si>
  <si>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</si>
  <si>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</si>
  <si>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</si>
  <si>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</si>
  <si>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</si>
  <si>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</si>
  <si>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</si>
  <si>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учреждениях, человек</t>
  </si>
  <si>
    <t>общая численность детей в возрасте от 1 до 6 лет</t>
  </si>
  <si>
    <t>Общая численность детей в возрасте от 1 до 6 лет, человек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</si>
  <si>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</si>
  <si>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</si>
  <si>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</si>
  <si>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 xml:space="preserve">
Актуальная очередь для определения в ДОУ отсутствует, все желающие обеспечены местами в ДОУ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</si>
  <si>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</si>
  <si>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Численность детей в возрасте 1-6 лет, состоящих на учете для определения в муниципальные дошкольные образовательные учреждения, человек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</si>
  <si>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</si>
  <si>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</si>
  <si>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</si>
  <si>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</si>
  <si>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ремонта, единиц</t>
  </si>
  <si>
    <t>Количество муниципальных дошкольных образовательных учреждений</t>
  </si>
  <si>
    <t>Количество муниципальных дошкольных образовательных учреждений, единиц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</si>
  <si>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</si>
  <si>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</si>
  <si>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</si>
  <si>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</si>
  <si>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</si>
  <si>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</si>
  <si>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</si>
  <si>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</si>
  <si>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</si>
  <si>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</si>
  <si>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</si>
  <si>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число образовательных учреждений городских поселений</t>
  </si>
  <si>
    <t>число образовательных учреждений городских поселений, единиц</t>
  </si>
  <si>
    <t>число образовательных учреждений в сельской местности</t>
  </si>
  <si>
    <t>число образовательных учреждений в сельской местности, единиц</t>
  </si>
  <si>
    <t>численность всех работников общеобразовательных учреждений городских поселений</t>
  </si>
  <si>
    <t>численность всех работников общеобразовательных учреждений городских поселений, человек</t>
  </si>
  <si>
    <t>численность всех работников общеобразовательных учреждений в сельской местности</t>
  </si>
  <si>
    <t>численность всех работников общеобразовательных учреждений в сельской местности, человек</t>
  </si>
  <si>
    <t>число общеобразовательных учреждений, имеющих физкультурный зал в городских поселениях</t>
  </si>
  <si>
    <t>число общеобразовательных учреждений, имеющих физкультурный зал в городских поселениях, единиц</t>
  </si>
  <si>
    <t>число общеобразовательных учреждений, имеющих физкультурный зал в сельской местности</t>
  </si>
  <si>
    <t>число общеобразовательных учреждений, имеющих физкультурный зал в сельской местности, единиц</t>
  </si>
  <si>
    <t>число общеобразовательных учреждений, имеющих актовый за или лекционный зал, в городских поселениях</t>
  </si>
  <si>
    <t>число общеобразовательных учреждений, имеющих актовый за или лекционный зал, в городских поселениях, единиц</t>
  </si>
  <si>
    <t>число общеобразовательных учреждений, имеющих актовый за или лекционный зал, в сельской местности</t>
  </si>
  <si>
    <t>число общеобразовательных учреждений, имеющих актовый за или лекционный зал, в сельской местности, единиц</t>
  </si>
  <si>
    <t>число общеобразовательных учреждений, имеющих столовую или буфет – всего (городских поселений)</t>
  </si>
  <si>
    <t>число общеобразовательных учреждений, имеющих столовую или буфет – всего (городских поселений), единиц</t>
  </si>
  <si>
    <t>число общеобразовательных учреждений, имеющих столовую или буфет – всего (в сельской местности)</t>
  </si>
  <si>
    <t>число общеобразовательных учреждений, имеющих столовую или буфет – всего (в сельской местности), единиц</t>
  </si>
  <si>
    <t>число общеобразовательных учреждений городских поселений, имеющих библиотеки (книжный фонд)</t>
  </si>
  <si>
    <t>число общеобразовательных учреждений городских поселений, имеющих библиотеки (книжный фонд), единиц</t>
  </si>
  <si>
    <t>число общеобразовательных учреждений в сельской местности, имеющих библиотеки (книжный фонд)</t>
  </si>
  <si>
    <t>число общеобразовательных учреждений в сельской местности, имеющих библиотеки (книжный фонд), единиц</t>
  </si>
  <si>
    <t>число общеобразовательных учреждений городских поселений, здания которых требуют капитального ремонта</t>
  </si>
  <si>
    <t>число общеобразовательных учреждений городских поселений, здания которых требуют капитального ремонта, единиц</t>
  </si>
  <si>
    <t>число общеобразовательных учреждений в сельской местности, здания которых требуют капитального ремонта</t>
  </si>
  <si>
    <t>число общеобразовательных учреждений в сельской местности, здания которых требуют капитального ремонта, единиц</t>
  </si>
  <si>
    <t>число общеобразовательных учреждений городских поселений, находящихся в аварийном состоянии</t>
  </si>
  <si>
    <t>число общеобразовательных учреждений городских поселений, находящихся в аварийном состоянии, единиц</t>
  </si>
  <si>
    <t>число общеобразовательных учреждений в сельской местности, находящихся в аварийном состоянии</t>
  </si>
  <si>
    <t>число общеобразовательных учреждений в сельской местности, находящихся в аварийном состоянии, единиц</t>
  </si>
  <si>
    <t>число общеобразовательных учреждений городских поселений, имеющих все виды благоустройства</t>
  </si>
  <si>
    <t>число общеобразовательных учреждений городских поселений, имеющих все виды благоустройства, единиц</t>
  </si>
  <si>
    <t>число общеобразовательных учреждений в сельской местности, имеющих все виды благоустройства</t>
  </si>
  <si>
    <t>число общеобразовательных учреждений в сельской местности, имеющих все виды благоустройства, единиц</t>
  </si>
  <si>
    <t>число общеобразовательных учреждений городских поселений, подключенных к сети Интернет</t>
  </si>
  <si>
    <t>число общеобразовательных учреждений городских поселений, подключенных к сети Интернет, единиц</t>
  </si>
  <si>
    <t>число общеобразовательных учреждений в сельской местности, подключенных к сети Интернет</t>
  </si>
  <si>
    <t>число общеобразовательных учреждений в сельской местности, подключенных к сети Интернет, единиц</t>
  </si>
  <si>
    <t>число общеобразовательных учреждений городских поселений, имеющих собственный сайт в сети Интернет</t>
  </si>
  <si>
    <t>число общеобразовательных учреждений городских поселений, имеющих собственный сайт в сети Интернет, единиц</t>
  </si>
  <si>
    <t>число общеобразовательных учреждений в сельской местности, имеющих собственный сайт в сети Интернет</t>
  </si>
  <si>
    <t>число общеобразовательных учреждений в сельской местности, имеющих собственный сайт в сети Интернет, единиц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</si>
  <si>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</si>
  <si>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технологий, единиц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</si>
  <si>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</si>
  <si>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технологий, единиц</t>
  </si>
  <si>
    <t>число общеобразовательных учреждений городских поселений, имеющих пожарную сигнализацию</t>
  </si>
  <si>
    <t>число общеобразовательных учреждений городских поселений, имеющих пожарную сигнализацию, единиц</t>
  </si>
  <si>
    <t>число общеобразовательных учреждений в сельской местности, имеющих пожарную сигнализацию</t>
  </si>
  <si>
    <t>число общеобразовательных учреждений в сельской местности, имеющих пожарную сигнализацию, единиц</t>
  </si>
  <si>
    <t>число общеобразовательных учреждений городских поселений, имеющих дымовые извещатели</t>
  </si>
  <si>
    <t>число общеобразовательных учреждений городских поселений, имеющих дымовые извещатели, единиц</t>
  </si>
  <si>
    <t>число общеобразовательных учреждений в сельской местности, имеющих дымовые извещатели</t>
  </si>
  <si>
    <t>число общеобразовательных учреждений в сельской местности, имеющих дымовые извещатели, единиц</t>
  </si>
  <si>
    <t>число общеобразовательных учреждений городских поселений, имеющих пожарные краны и рукава</t>
  </si>
  <si>
    <t>число общеобразовательных учреждений городских поселений, имеющих пожарные краны и рукава, единиц</t>
  </si>
  <si>
    <t>число общеобразовательных учреждений в сельской местности, имеющих пожарные краны и рукава</t>
  </si>
  <si>
    <t>число общеобразовательных учреждений в сельской местности, имеющих пожарные краны и рукава, единиц</t>
  </si>
  <si>
    <t>число общеобразовательных учреждений городских поселений, в которых созданы условия для беспрепятственного доступа инвалидов</t>
  </si>
  <si>
    <t>число общеобразовательных учреждений городских поселений, в которых созданы условия для беспрепятственного доступа инвалидов, единиц</t>
  </si>
  <si>
    <t>число общеобразовательных учреждений в сельской местности, в которых созданы условия для беспрепятственного доступа инвалидов</t>
  </si>
  <si>
    <t>число общеобразовательных учреждений в сельской местности, в которых созданы условия для беспрепятственного доступа инвалидов, единиц</t>
  </si>
  <si>
    <t>число вакантных должностей всех работников общеобразовательных учреждений – всего (городских поселений)</t>
  </si>
  <si>
    <t>число вакантных должностей всех работников общеобразовательных учреждений – всего (городских поселений), единиц</t>
  </si>
  <si>
    <t>число вакантных должностей всех работников общеобразовательных учреждений – всего (в сельской местности)</t>
  </si>
  <si>
    <t>число вакантных должностей всех работников общеобразовательных учреждений – всего (в сельской местности), единиц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</si>
  <si>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</si>
  <si>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</si>
  <si>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</si>
  <si>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число муниципальных общеобразовательных учреждений, здания которых находятся в аварийном состоянии</t>
  </si>
  <si>
    <t>число муниципальных общеобразовательных учреждений, здания которых находятся в аварийном состоянии, единиц</t>
  </si>
  <si>
    <t>число муниципальных общеобразовательных учреждений, здания которых требуют капитального ремонта</t>
  </si>
  <si>
    <t>число муниципальных общеобразовательных учреждений, здания которых требуют капитального ремонта, единиц</t>
  </si>
  <si>
    <t>число муниципальных общеобразовательных учреждений</t>
  </si>
  <si>
    <t>число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</si>
  <si>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</si>
  <si>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</si>
  <si>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</si>
  <si>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</si>
  <si>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</si>
  <si>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общее число детей, обучающихся в муниципальных общеобразовательных учреждениях</t>
  </si>
  <si>
    <t>общее число детей,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</si>
  <si>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</si>
  <si>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</si>
  <si>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</si>
  <si>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</si>
  <si>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учреждениях), человек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</si>
  <si>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</si>
  <si>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</si>
  <si>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</si>
  <si>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</si>
  <si>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</si>
  <si>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</si>
  <si>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</si>
  <si>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</si>
  <si>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среднегодовая численность учащихся муниципальных общеобразовательных учреждений</t>
  </si>
  <si>
    <t>среднегодовая численность учащихся муниципальных общеобразовательных учреждений, человек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</si>
  <si>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</si>
  <si>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</si>
  <si>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</si>
  <si>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</si>
  <si>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</si>
  <si>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</si>
  <si>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</si>
  <si>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</si>
  <si>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</si>
  <si>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</si>
  <si>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</si>
  <si>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</si>
  <si>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</si>
  <si>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</si>
  <si>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</si>
  <si>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</si>
  <si>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</si>
  <si>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</si>
  <si>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</si>
  <si>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</si>
  <si>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</si>
  <si>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</si>
  <si>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</si>
  <si>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</si>
  <si>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</si>
  <si>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</si>
  <si>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</si>
  <si>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</si>
  <si>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</si>
  <si>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</si>
  <si>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</si>
  <si>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</si>
  <si>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</si>
  <si>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</si>
  <si>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</si>
  <si>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</si>
  <si>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</si>
  <si>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</si>
  <si>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</si>
  <si>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</si>
  <si>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</si>
  <si>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</si>
  <si>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</si>
  <si>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</si>
  <si>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</si>
  <si>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</si>
  <si>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</si>
  <si>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</si>
  <si>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Численность населения от 3 до 79 лет</t>
  </si>
  <si>
    <t>Численность населения от 3 до 79 лет,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</si>
  <si>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</si>
  <si>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</si>
  <si>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</si>
  <si>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процент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</si>
  <si>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</si>
  <si>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</si>
  <si>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</si>
  <si>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</si>
  <si>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</si>
  <si>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</si>
  <si>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</si>
  <si>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</si>
  <si>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</si>
  <si>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</si>
  <si>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</si>
  <si>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</si>
  <si>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</si>
  <si>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</si>
  <si>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</si>
  <si>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</si>
  <si>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</si>
  <si>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</si>
  <si>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</si>
  <si>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</si>
  <si>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</si>
  <si>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</si>
  <si>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</si>
  <si>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</si>
  <si>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</si>
  <si>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</si>
  <si>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</si>
  <si>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 xml:space="preserve">
Один МКД признан аварийным в 2019 году и расселен в 2022 году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</si>
  <si>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</si>
  <si>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домами, единиц</t>
  </si>
  <si>
    <t>Общее количество многоквартирных домов, собственники помещений в которых должны выбрать способ управления данными домами</t>
  </si>
  <si>
    <t>Общее количество многоквартирных домов, собственники помещений в которых должны выбрать способ управления данными домами, единиц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</si>
  <si>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</si>
  <si>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</si>
  <si>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</si>
  <si>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</si>
  <si>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единиц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</si>
  <si>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</si>
  <si>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района), единиц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</si>
  <si>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</si>
  <si>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</si>
  <si>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</si>
  <si>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</si>
  <si>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учет, единиц</t>
  </si>
  <si>
    <t>общее число многоквартирных домов, имеющих разрешение на ввод в эксплуатацию</t>
  </si>
  <si>
    <t>Общее число многоквартирных домов, имеющих разрешение на ввод в эксплуатацию, единиц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</si>
  <si>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</si>
  <si>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</si>
  <si>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</si>
  <si>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Численность населения, получившего жилые помещения и улучшившего жилищные условия в отчетном году</t>
  </si>
  <si>
    <t>Численность населения, получившего жилые помещения и улучшившего жилищные условия в отчетном году, человек</t>
  </si>
  <si>
    <t>Общая численность населения, состоящего на учете в качестве нуждающегося в жилых помещениях</t>
  </si>
  <si>
    <t>Общая численность населения, состоящего на учете в качестве нуждающегося в жилых помещениях, человек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</si>
  <si>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</si>
  <si>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</si>
  <si>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</si>
  <si>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</si>
  <si>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</si>
  <si>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</si>
  <si>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</si>
  <si>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</si>
  <si>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</si>
  <si>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</si>
  <si>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</si>
  <si>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полная учетная стоимость основных фондов организаций муниципальной формы собственности, находящихся в стадии банкротства</t>
  </si>
  <si>
    <t>Полная учетная стоимость основных фондов организаций муниципальной формы собственности, находящихся в стадии банкротства, тыс. рублей</t>
  </si>
  <si>
    <t>полная учетная стоимость основных фондов всех организаций муниципальной формы собственности (на конец года)</t>
  </si>
  <si>
    <t>Полная учетная стоимость основных фондов всех организаций муниципальной формы собственности (на конец года), тыс. рублей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</si>
  <si>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</si>
  <si>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</si>
  <si>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</si>
  <si>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</si>
  <si>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</si>
  <si>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</si>
  <si>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</si>
  <si>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года, тыс. рублей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</si>
  <si>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</si>
  <si>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года, тыс. рублей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</si>
  <si>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</si>
  <si>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</si>
  <si>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</si>
  <si>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</si>
  <si>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</si>
  <si>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</si>
  <si>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</si>
  <si>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</si>
  <si>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да-1/нет-0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</si>
  <si>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</si>
  <si>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</si>
  <si>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</si>
  <si>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</si>
  <si>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</si>
  <si>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</si>
  <si>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</si>
  <si>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</si>
  <si>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</si>
  <si>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</si>
  <si>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</si>
  <si>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</si>
  <si>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</si>
  <si>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</si>
  <si>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</si>
  <si>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</si>
  <si>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</si>
  <si>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</si>
  <si>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</si>
  <si>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</si>
  <si>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</si>
  <si>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</si>
  <si>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</si>
  <si>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</si>
  <si>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</si>
  <si>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</si>
  <si>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</si>
  <si>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</si>
  <si>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</si>
  <si>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</si>
  <si>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</si>
  <si>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</si>
  <si>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</si>
  <si>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</si>
  <si>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По данным Томскстата за 2024 год</t>
  </si>
  <si>
    <t>По данным статистического отчета 3 ДГ(мо) за 2024 год</t>
  </si>
  <si>
    <t>Требуется капитальный ремонт здания МКДОУ Детский сад №1 "Родничок" г. Кедрового на основании заключения о состоянии здания по результатам обследования строительных конструкций здания детского сада г. Кедрового, проведенного в 2024 году</t>
  </si>
  <si>
    <t>В связи со снижением в 2024 году занимающихся спортом на базе общеобразовательных учреждений (сокращение спортивных кружков)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</si>
</sst>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8"/>
      <name val="Arial"/>
    </font>
    <font>
      <u/>
      <sz val="9"/>
      <color rgb="FF0071BC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37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49" fontId="4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left" vertical="center" wrapText="1" indent="2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 indent="3"/>
    </xf>
    <xf numFmtId="2" fontId="0" fillId="3" borderId="3" xfId="0" applyNumberFormat="1" applyFill="1" applyBorder="1" applyAlignment="1">
      <alignment horizontal="center" vertical="center"/>
    </xf>
    <xf numFmtId="2" fontId="0" fillId="0" borderId="3" xfId="0" applyNumberFormat="1" applyBorder="1" applyAlignment="1" applyProtection="1">
      <alignment horizontal="center" vertical="center"/>
      <protection locked="0"/>
    </xf>
    <xf numFmtId="4" fontId="0" fillId="4" borderId="3" xfId="0" applyNumberFormat="1" applyFill="1" applyBorder="1" applyAlignment="1" applyProtection="1">
      <alignment horizontal="center" vertical="center"/>
      <protection locked="0"/>
    </xf>
    <xf numFmtId="4" fontId="6" fillId="3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 applyProtection="1">
      <alignment horizontal="center" vertical="center"/>
      <protection locked="0"/>
    </xf>
    <xf numFmtId="4" fontId="0" fillId="3" borderId="8" xfId="0" applyNumberFormat="1" applyFill="1" applyBorder="1" applyAlignment="1">
      <alignment horizontal="center" vertical="center"/>
    </xf>
    <xf numFmtId="4" fontId="0" fillId="0" borderId="9" xfId="0" applyNumberFormat="1" applyBorder="1" applyAlignment="1" applyProtection="1">
      <alignment horizontal="center" vertical="center"/>
      <protection locked="0"/>
    </xf>
    <xf numFmtId="4" fontId="6" fillId="4" borderId="3" xfId="0" applyNumberFormat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>
      <alignment horizontal="right" vertical="center" indent="4"/>
    </xf>
    <xf numFmtId="4" fontId="0" fillId="4" borderId="3" xfId="0" applyNumberFormat="1" applyFill="1" applyBorder="1" applyAlignment="1">
      <alignment horizontal="center" vertical="center"/>
    </xf>
    <xf numFmtId="0" fontId="6" fillId="0" borderId="3" xfId="0" applyFont="1" applyBorder="1" applyAlignment="1" applyProtection="1">
      <alignment vertical="center" wrapText="1"/>
      <protection locked="0"/>
    </xf>
    <xf numFmtId="4" fontId="6" fillId="4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showGridLines="0" showRowColHeaders="0" tabSelected="1" workbookViewId="0">
      <pane ySplit="8" topLeftCell="A162" activePane="bottomLeft" state="frozen"/>
      <selection pane="bottomLeft" activeCell="G159" sqref="G159"/>
    </sheetView>
  </sheetViews>
  <sheetFormatPr defaultColWidth="11.85546875" defaultRowHeight="14.7" customHeight="1" x14ac:dyDescent="0.2"/>
  <cols>
    <col min="1" max="1" width="3.140625" customWidth="1"/>
    <col min="2" max="2" width="7.85546875" customWidth="1"/>
    <col min="3" max="3" width="50.42578125" customWidth="1"/>
    <col min="4" max="4" width="0" hidden="1" customWidth="1"/>
    <col min="5" max="5" width="18.85546875" customWidth="1"/>
    <col min="6" max="11" width="19.7109375" customWidth="1"/>
    <col min="12" max="12" width="35.85546875" customWidth="1"/>
  </cols>
  <sheetData>
    <row r="1" spans="1:12" ht="15.75" customHeight="1" x14ac:dyDescent="0.2">
      <c r="A1" s="1"/>
      <c r="B1" s="36"/>
      <c r="C1" s="36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">
      <c r="A2" s="1"/>
      <c r="B2" s="36"/>
      <c r="C2" s="36"/>
      <c r="D2" s="1"/>
      <c r="E2" s="1"/>
      <c r="F2" s="1"/>
      <c r="G2" s="1"/>
      <c r="H2" s="1"/>
      <c r="I2" s="1"/>
      <c r="J2" s="1"/>
      <c r="K2" s="1"/>
      <c r="L2" s="1"/>
    </row>
    <row r="3" spans="1:12" ht="21.75" customHeight="1" x14ac:dyDescent="0.2">
      <c r="A3" s="1"/>
      <c r="B3" s="34" t="s">
        <v>0</v>
      </c>
      <c r="C3" s="34" t="s">
        <v>0</v>
      </c>
      <c r="D3" s="34" t="s">
        <v>0</v>
      </c>
      <c r="E3" s="34" t="s">
        <v>0</v>
      </c>
      <c r="F3" s="34" t="s">
        <v>0</v>
      </c>
      <c r="G3" s="34" t="s">
        <v>0</v>
      </c>
      <c r="H3" s="34" t="s">
        <v>0</v>
      </c>
      <c r="I3" s="34" t="s">
        <v>0</v>
      </c>
      <c r="J3" s="34" t="s">
        <v>0</v>
      </c>
      <c r="K3" s="34" t="s">
        <v>0</v>
      </c>
      <c r="L3" s="34" t="s">
        <v>0</v>
      </c>
    </row>
    <row r="4" spans="1:12" ht="16.5" customHeight="1" x14ac:dyDescent="0.2">
      <c r="A4" s="1"/>
      <c r="B4" s="35" t="s">
        <v>1</v>
      </c>
      <c r="C4" s="35" t="s">
        <v>1</v>
      </c>
      <c r="D4" s="35" t="s">
        <v>1</v>
      </c>
      <c r="E4" s="35" t="s">
        <v>1</v>
      </c>
      <c r="F4" s="35" t="s">
        <v>1</v>
      </c>
      <c r="G4" s="35" t="s">
        <v>1</v>
      </c>
      <c r="H4" s="35" t="s">
        <v>1</v>
      </c>
      <c r="I4" s="35" t="s">
        <v>1</v>
      </c>
      <c r="J4" s="35" t="s">
        <v>1</v>
      </c>
      <c r="K4" s="35" t="s">
        <v>1</v>
      </c>
      <c r="L4" s="35" t="s">
        <v>1</v>
      </c>
    </row>
    <row r="5" spans="1:12" ht="0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4"/>
    </row>
    <row r="6" spans="1:12" ht="15.75" customHeight="1" x14ac:dyDescent="0.2">
      <c r="A6" s="5"/>
      <c r="B6" s="33"/>
      <c r="C6" s="33" t="s">
        <v>2</v>
      </c>
      <c r="D6" s="6"/>
      <c r="E6" s="33" t="s">
        <v>3</v>
      </c>
      <c r="F6" s="33" t="s">
        <v>4</v>
      </c>
      <c r="G6" s="33" t="s">
        <v>4</v>
      </c>
      <c r="H6" s="33" t="s">
        <v>4</v>
      </c>
      <c r="I6" s="33" t="s">
        <v>5</v>
      </c>
      <c r="J6" s="33" t="s">
        <v>5</v>
      </c>
      <c r="K6" s="33" t="s">
        <v>5</v>
      </c>
      <c r="L6" s="33" t="s">
        <v>6</v>
      </c>
    </row>
    <row r="7" spans="1:12" ht="0" hidden="1" customHeight="1" x14ac:dyDescent="0.2">
      <c r="A7" s="5"/>
      <c r="B7" s="33"/>
      <c r="C7" s="33" t="s">
        <v>2</v>
      </c>
      <c r="D7" s="6"/>
      <c r="E7" s="33" t="s">
        <v>3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33" t="s">
        <v>6</v>
      </c>
    </row>
    <row r="8" spans="1:12" ht="15.75" customHeight="1" x14ac:dyDescent="0.2">
      <c r="A8" s="5"/>
      <c r="B8" s="33"/>
      <c r="C8" s="33" t="s">
        <v>2</v>
      </c>
      <c r="D8" s="6"/>
      <c r="E8" s="33" t="s">
        <v>3</v>
      </c>
      <c r="F8" s="6">
        <v>2022</v>
      </c>
      <c r="G8" s="6">
        <v>2023</v>
      </c>
      <c r="H8" s="6">
        <v>2024</v>
      </c>
      <c r="I8" s="6">
        <v>2025</v>
      </c>
      <c r="J8" s="6">
        <v>2026</v>
      </c>
      <c r="K8" s="6">
        <v>2027</v>
      </c>
      <c r="L8" s="33" t="s">
        <v>6</v>
      </c>
    </row>
    <row r="9" spans="1:12" ht="15.75" customHeight="1" x14ac:dyDescent="0.2">
      <c r="A9" s="5"/>
      <c r="B9" s="31" t="s">
        <v>13</v>
      </c>
      <c r="C9" s="32" t="s">
        <v>13</v>
      </c>
      <c r="D9" s="32" t="s">
        <v>13</v>
      </c>
      <c r="E9" s="32" t="s">
        <v>13</v>
      </c>
      <c r="F9" s="32" t="s">
        <v>13</v>
      </c>
      <c r="G9" s="32" t="s">
        <v>13</v>
      </c>
      <c r="H9" s="32" t="s">
        <v>13</v>
      </c>
      <c r="I9" s="32" t="s">
        <v>13</v>
      </c>
      <c r="J9" s="32" t="s">
        <v>13</v>
      </c>
      <c r="K9" s="32" t="s">
        <v>13</v>
      </c>
      <c r="L9" s="32" t="s">
        <v>13</v>
      </c>
    </row>
    <row r="10" spans="1:12" ht="36.75" customHeight="1" x14ac:dyDescent="0.2">
      <c r="A10" s="5"/>
      <c r="B10" s="7" t="s">
        <v>14</v>
      </c>
      <c r="C10" s="8" t="s">
        <v>15</v>
      </c>
      <c r="D10" s="7" t="s">
        <v>16</v>
      </c>
      <c r="E10" s="9" t="s">
        <v>17</v>
      </c>
      <c r="F10" s="10">
        <v>250.37936267071299</v>
      </c>
      <c r="G10" s="10">
        <f>70*10000/2630</f>
        <v>266.1596958174905</v>
      </c>
      <c r="H10" s="10">
        <f>71*10000/2619</f>
        <v>271.09583810614737</v>
      </c>
      <c r="I10" s="10">
        <f>73*10000/2610</f>
        <v>279.69348659003833</v>
      </c>
      <c r="J10" s="10">
        <f>75*10000/2610</f>
        <v>287.35632183908046</v>
      </c>
      <c r="K10" s="10">
        <f>75*10000/2610</f>
        <v>287.35632183908046</v>
      </c>
      <c r="L10" s="11"/>
    </row>
    <row r="11" spans="1:12" ht="26.25" customHeight="1" x14ac:dyDescent="0.2">
      <c r="A11" s="5"/>
      <c r="B11" s="7" t="s">
        <v>18</v>
      </c>
      <c r="C11" s="12" t="s">
        <v>19</v>
      </c>
      <c r="D11" s="7" t="s">
        <v>20</v>
      </c>
      <c r="E11" s="9" t="s">
        <v>17</v>
      </c>
      <c r="F11" s="13">
        <v>66</v>
      </c>
      <c r="G11" s="13">
        <v>70</v>
      </c>
      <c r="H11" s="20">
        <v>71</v>
      </c>
      <c r="I11" s="13">
        <v>73</v>
      </c>
      <c r="J11" s="13">
        <v>75</v>
      </c>
      <c r="K11" s="13">
        <v>75</v>
      </c>
      <c r="L11" s="11"/>
    </row>
    <row r="12" spans="1:12" ht="57" customHeight="1" x14ac:dyDescent="0.2">
      <c r="A12" s="5"/>
      <c r="B12" s="7" t="s">
        <v>21</v>
      </c>
      <c r="C12" s="8" t="s">
        <v>22</v>
      </c>
      <c r="D12" s="7" t="s">
        <v>23</v>
      </c>
      <c r="E12" s="9" t="s">
        <v>24</v>
      </c>
      <c r="F12" s="13">
        <v>24.9</v>
      </c>
      <c r="G12" s="13">
        <v>25.4</v>
      </c>
      <c r="H12" s="13">
        <v>25.6</v>
      </c>
      <c r="I12" s="13">
        <v>25.8</v>
      </c>
      <c r="J12" s="13">
        <v>26</v>
      </c>
      <c r="K12" s="13">
        <v>26</v>
      </c>
      <c r="L12" s="11"/>
    </row>
    <row r="13" spans="1:12" ht="36.75" customHeight="1" x14ac:dyDescent="0.2">
      <c r="A13" s="5"/>
      <c r="B13" s="7" t="s">
        <v>25</v>
      </c>
      <c r="C13" s="8" t="s">
        <v>26</v>
      </c>
      <c r="D13" s="7" t="s">
        <v>27</v>
      </c>
      <c r="E13" s="9" t="s">
        <v>28</v>
      </c>
      <c r="F13" s="13">
        <v>25279.599999999999</v>
      </c>
      <c r="G13" s="13">
        <v>22108.400000000001</v>
      </c>
      <c r="H13" s="13">
        <v>10193</v>
      </c>
      <c r="I13" s="13">
        <v>10500</v>
      </c>
      <c r="J13" s="13">
        <v>12000</v>
      </c>
      <c r="K13" s="13">
        <v>15000</v>
      </c>
      <c r="L13" s="28" t="s">
        <v>379</v>
      </c>
    </row>
    <row r="14" spans="1:12" ht="57" customHeight="1" x14ac:dyDescent="0.2">
      <c r="A14" s="5"/>
      <c r="B14" s="7" t="s">
        <v>29</v>
      </c>
      <c r="C14" s="8" t="s">
        <v>30</v>
      </c>
      <c r="D14" s="7" t="s">
        <v>31</v>
      </c>
      <c r="E14" s="9" t="s">
        <v>24</v>
      </c>
      <c r="F14" s="10">
        <v>22.400125578839965</v>
      </c>
      <c r="G14" s="10">
        <f>G15/G16*100</f>
        <v>19.951338199513383</v>
      </c>
      <c r="H14" s="10">
        <f t="shared" ref="H14:K14" si="0">H15/H16*100</f>
        <v>14.119770818617065</v>
      </c>
      <c r="I14" s="10">
        <f t="shared" si="0"/>
        <v>14.127619496114905</v>
      </c>
      <c r="J14" s="10">
        <f>J15/J16*100</f>
        <v>14.912487245899067</v>
      </c>
      <c r="K14" s="10">
        <f t="shared" si="0"/>
        <v>15.697354995683227</v>
      </c>
      <c r="L14" s="11" t="s">
        <v>32</v>
      </c>
    </row>
    <row r="15" spans="1:12" ht="36.75" customHeight="1" x14ac:dyDescent="0.2">
      <c r="A15" s="5"/>
      <c r="B15" s="7" t="s">
        <v>18</v>
      </c>
      <c r="C15" s="12" t="s">
        <v>33</v>
      </c>
      <c r="D15" s="7" t="s">
        <v>34</v>
      </c>
      <c r="E15" s="9" t="s">
        <v>35</v>
      </c>
      <c r="F15" s="13">
        <v>2854</v>
      </c>
      <c r="G15" s="13">
        <v>2542</v>
      </c>
      <c r="H15" s="13">
        <v>1799</v>
      </c>
      <c r="I15" s="13">
        <v>1800</v>
      </c>
      <c r="J15" s="13">
        <v>1900</v>
      </c>
      <c r="K15" s="13">
        <v>2000</v>
      </c>
      <c r="L15" s="11"/>
    </row>
    <row r="16" spans="1:12" ht="46.5" customHeight="1" x14ac:dyDescent="0.2">
      <c r="A16" s="5"/>
      <c r="B16" s="7" t="s">
        <v>18</v>
      </c>
      <c r="C16" s="12" t="s">
        <v>36</v>
      </c>
      <c r="D16" s="7" t="s">
        <v>37</v>
      </c>
      <c r="E16" s="9" t="s">
        <v>35</v>
      </c>
      <c r="F16" s="13">
        <v>12741</v>
      </c>
      <c r="G16" s="13">
        <v>12741</v>
      </c>
      <c r="H16" s="13">
        <v>12741</v>
      </c>
      <c r="I16" s="13">
        <v>12741</v>
      </c>
      <c r="J16" s="13">
        <v>12741</v>
      </c>
      <c r="K16" s="13">
        <v>12741</v>
      </c>
      <c r="L16" s="11"/>
    </row>
    <row r="17" spans="1:12" ht="26.25" customHeight="1" x14ac:dyDescent="0.2">
      <c r="A17" s="5"/>
      <c r="B17" s="7" t="s">
        <v>38</v>
      </c>
      <c r="C17" s="8" t="s">
        <v>39</v>
      </c>
      <c r="D17" s="7" t="s">
        <v>40</v>
      </c>
      <c r="E17" s="9" t="s">
        <v>24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1"/>
    </row>
    <row r="18" spans="1:12" ht="26.25" customHeight="1" x14ac:dyDescent="0.2">
      <c r="A18" s="5"/>
      <c r="B18" s="7" t="s">
        <v>18</v>
      </c>
      <c r="C18" s="12" t="s">
        <v>41</v>
      </c>
      <c r="D18" s="7" t="s">
        <v>42</v>
      </c>
      <c r="E18" s="9" t="s">
        <v>17</v>
      </c>
      <c r="F18" s="10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1"/>
    </row>
    <row r="19" spans="1:12" ht="26.25" customHeight="1" x14ac:dyDescent="0.2">
      <c r="A19" s="5"/>
      <c r="B19" s="7" t="s">
        <v>18</v>
      </c>
      <c r="C19" s="12" t="s">
        <v>43</v>
      </c>
      <c r="D19" s="7" t="s">
        <v>44</v>
      </c>
      <c r="E19" s="9" t="s">
        <v>17</v>
      </c>
      <c r="F19" s="10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1"/>
    </row>
    <row r="20" spans="1:12" ht="57" customHeight="1" x14ac:dyDescent="0.2">
      <c r="A20" s="5"/>
      <c r="B20" s="7" t="s">
        <v>45</v>
      </c>
      <c r="C20" s="8" t="s">
        <v>46</v>
      </c>
      <c r="D20" s="7" t="s">
        <v>47</v>
      </c>
      <c r="E20" s="9" t="s">
        <v>24</v>
      </c>
      <c r="F20" s="10">
        <v>0</v>
      </c>
      <c r="G20" s="27">
        <f>G21/G22*100</f>
        <v>44.611727416798729</v>
      </c>
      <c r="H20" s="29">
        <f t="shared" ref="H20:J20" si="1">H21/H22*100</f>
        <v>44.532488114104595</v>
      </c>
      <c r="I20" s="27">
        <f t="shared" si="1"/>
        <v>43.423137876386683</v>
      </c>
      <c r="J20" s="27">
        <f t="shared" si="1"/>
        <v>42.789223454833596</v>
      </c>
      <c r="K20" s="27">
        <f t="shared" ref="K20" si="2">K21/K22*100</f>
        <v>41.996830427892235</v>
      </c>
      <c r="L20" s="28" t="s">
        <v>380</v>
      </c>
    </row>
    <row r="21" spans="1:12" ht="36.75" customHeight="1" x14ac:dyDescent="0.2">
      <c r="A21" s="5"/>
      <c r="B21" s="7" t="s">
        <v>18</v>
      </c>
      <c r="C21" s="12" t="s">
        <v>48</v>
      </c>
      <c r="D21" s="7" t="s">
        <v>49</v>
      </c>
      <c r="E21" s="9" t="s">
        <v>50</v>
      </c>
      <c r="F21" s="13">
        <v>0</v>
      </c>
      <c r="G21" s="18">
        <v>28.15</v>
      </c>
      <c r="H21" s="20">
        <v>28.1</v>
      </c>
      <c r="I21" s="13">
        <v>27.4</v>
      </c>
      <c r="J21" s="13">
        <v>27</v>
      </c>
      <c r="K21" s="13">
        <v>26.5</v>
      </c>
      <c r="L21" s="11"/>
    </row>
    <row r="22" spans="1:12" ht="26.25" customHeight="1" x14ac:dyDescent="0.2">
      <c r="A22" s="5"/>
      <c r="B22" s="7" t="s">
        <v>18</v>
      </c>
      <c r="C22" s="12" t="s">
        <v>51</v>
      </c>
      <c r="D22" s="7" t="s">
        <v>52</v>
      </c>
      <c r="E22" s="9" t="s">
        <v>50</v>
      </c>
      <c r="F22" s="13">
        <v>63.1</v>
      </c>
      <c r="G22" s="18">
        <v>63.1</v>
      </c>
      <c r="H22" s="13">
        <v>63.1</v>
      </c>
      <c r="I22" s="13">
        <v>63.1</v>
      </c>
      <c r="J22" s="13">
        <v>63.1</v>
      </c>
      <c r="K22" s="13">
        <v>63.1</v>
      </c>
      <c r="L22" s="11"/>
    </row>
    <row r="23" spans="1:12" ht="78" customHeight="1" x14ac:dyDescent="0.2">
      <c r="A23" s="5"/>
      <c r="B23" s="7" t="s">
        <v>53</v>
      </c>
      <c r="C23" s="8" t="s">
        <v>54</v>
      </c>
      <c r="D23" s="7" t="s">
        <v>55</v>
      </c>
      <c r="E23" s="9" t="s">
        <v>24</v>
      </c>
      <c r="F23" s="10">
        <v>2.0106221547799699</v>
      </c>
      <c r="G23" s="10">
        <v>1.79</v>
      </c>
      <c r="H23" s="10">
        <f>H24/2619*100</f>
        <v>1.6800305460099276</v>
      </c>
      <c r="I23" s="10">
        <f>I24/2610*100</f>
        <v>1.6091954022988506</v>
      </c>
      <c r="J23" s="10">
        <f t="shared" ref="J23:K23" si="3">J24/2610*100</f>
        <v>1.5325670498084289</v>
      </c>
      <c r="K23" s="10">
        <f t="shared" si="3"/>
        <v>1.4559386973180077</v>
      </c>
      <c r="L23" s="11"/>
    </row>
    <row r="24" spans="1:12" ht="67.5" customHeight="1" x14ac:dyDescent="0.2">
      <c r="A24" s="5"/>
      <c r="B24" s="7" t="s">
        <v>18</v>
      </c>
      <c r="C24" s="12" t="s">
        <v>56</v>
      </c>
      <c r="D24" s="7" t="s">
        <v>57</v>
      </c>
      <c r="E24" s="9" t="s">
        <v>58</v>
      </c>
      <c r="F24" s="13">
        <v>53</v>
      </c>
      <c r="G24" s="13">
        <v>47</v>
      </c>
      <c r="H24" s="13">
        <v>44</v>
      </c>
      <c r="I24" s="13">
        <v>42</v>
      </c>
      <c r="J24" s="13">
        <v>40</v>
      </c>
      <c r="K24" s="13">
        <v>38</v>
      </c>
      <c r="L24" s="11"/>
    </row>
    <row r="25" spans="1:12" ht="26.25" customHeight="1" x14ac:dyDescent="0.2">
      <c r="A25" s="5"/>
      <c r="B25" s="7" t="s">
        <v>59</v>
      </c>
      <c r="C25" s="8" t="s">
        <v>60</v>
      </c>
      <c r="D25" s="7" t="s">
        <v>60</v>
      </c>
      <c r="E25" s="9" t="s">
        <v>18</v>
      </c>
      <c r="F25" s="10"/>
      <c r="G25" s="10"/>
      <c r="H25" s="23"/>
      <c r="I25" s="10"/>
      <c r="J25" s="10"/>
      <c r="K25" s="10"/>
      <c r="L25" s="14"/>
    </row>
    <row r="26" spans="1:12" ht="26.25" customHeight="1" x14ac:dyDescent="0.2">
      <c r="A26" s="5"/>
      <c r="B26" s="7" t="s">
        <v>18</v>
      </c>
      <c r="C26" s="12" t="s">
        <v>61</v>
      </c>
      <c r="D26" s="7" t="s">
        <v>62</v>
      </c>
      <c r="E26" s="9" t="s">
        <v>28</v>
      </c>
      <c r="F26" s="21">
        <v>57590.5</v>
      </c>
      <c r="G26" s="26">
        <v>67299.399999999994</v>
      </c>
      <c r="H26" s="22">
        <v>76099.600000000006</v>
      </c>
      <c r="I26" s="13">
        <f>H26*104%</f>
        <v>79143.584000000003</v>
      </c>
      <c r="J26" s="13">
        <f t="shared" ref="J26:K26" si="4">I26*104%</f>
        <v>82309.32736000001</v>
      </c>
      <c r="K26" s="13">
        <f t="shared" si="4"/>
        <v>85601.700454400008</v>
      </c>
      <c r="L26" s="11"/>
    </row>
    <row r="27" spans="1:12" ht="26.25" customHeight="1" x14ac:dyDescent="0.2">
      <c r="A27" s="5"/>
      <c r="B27" s="7" t="s">
        <v>18</v>
      </c>
      <c r="C27" s="12" t="s">
        <v>63</v>
      </c>
      <c r="D27" s="7" t="s">
        <v>64</v>
      </c>
      <c r="E27" s="9" t="s">
        <v>28</v>
      </c>
      <c r="F27" s="13">
        <v>38458</v>
      </c>
      <c r="G27" s="24">
        <v>45627</v>
      </c>
      <c r="H27" s="13">
        <v>51406.7</v>
      </c>
      <c r="I27" s="13">
        <f>H27*104%</f>
        <v>53462.968000000001</v>
      </c>
      <c r="J27" s="13">
        <f t="shared" ref="J27:K27" si="5">I27*104%</f>
        <v>55601.486720000001</v>
      </c>
      <c r="K27" s="13">
        <f t="shared" si="5"/>
        <v>57825.546188800006</v>
      </c>
      <c r="L27" s="11"/>
    </row>
    <row r="28" spans="1:12" ht="26.25" customHeight="1" x14ac:dyDescent="0.2">
      <c r="A28" s="5"/>
      <c r="B28" s="7" t="s">
        <v>18</v>
      </c>
      <c r="C28" s="12" t="s">
        <v>65</v>
      </c>
      <c r="D28" s="7" t="s">
        <v>66</v>
      </c>
      <c r="E28" s="9" t="s">
        <v>28</v>
      </c>
      <c r="F28" s="13">
        <v>49609.7</v>
      </c>
      <c r="G28" s="13">
        <v>58831.7</v>
      </c>
      <c r="H28" s="13">
        <v>67165.7</v>
      </c>
      <c r="I28" s="13">
        <f>H28*104%</f>
        <v>69852.327999999994</v>
      </c>
      <c r="J28" s="13">
        <f>I28*104%</f>
        <v>72646.421119999999</v>
      </c>
      <c r="K28" s="13">
        <f>J28*104%</f>
        <v>75552.2779648</v>
      </c>
      <c r="L28" s="11"/>
    </row>
    <row r="29" spans="1:12" ht="26.25" customHeight="1" x14ac:dyDescent="0.2">
      <c r="A29" s="5"/>
      <c r="B29" s="7" t="s">
        <v>18</v>
      </c>
      <c r="C29" s="15" t="s">
        <v>67</v>
      </c>
      <c r="D29" s="7" t="s">
        <v>68</v>
      </c>
      <c r="E29" s="9" t="s">
        <v>28</v>
      </c>
      <c r="F29" s="13">
        <v>51190</v>
      </c>
      <c r="G29" s="13">
        <v>62730.51</v>
      </c>
      <c r="H29" s="13">
        <v>71955.05</v>
      </c>
      <c r="I29" s="13">
        <v>71955.05</v>
      </c>
      <c r="J29" s="13">
        <v>71955.05</v>
      </c>
      <c r="K29" s="13">
        <v>71955.05</v>
      </c>
      <c r="L29" s="11"/>
    </row>
    <row r="30" spans="1:12" ht="26.25" customHeight="1" x14ac:dyDescent="0.2">
      <c r="A30" s="5"/>
      <c r="B30" s="7" t="s">
        <v>18</v>
      </c>
      <c r="C30" s="12" t="s">
        <v>69</v>
      </c>
      <c r="D30" s="7" t="s">
        <v>70</v>
      </c>
      <c r="E30" s="9" t="s">
        <v>28</v>
      </c>
      <c r="F30" s="13">
        <v>47426.8</v>
      </c>
      <c r="G30" s="13">
        <v>58263.3</v>
      </c>
      <c r="H30" s="13">
        <v>68820.7</v>
      </c>
      <c r="I30" s="13">
        <f>H30*104%</f>
        <v>71573.528000000006</v>
      </c>
      <c r="J30" s="13">
        <f t="shared" ref="J30:J31" si="6">I30*104%</f>
        <v>74436.469120000009</v>
      </c>
      <c r="K30" s="13">
        <f t="shared" ref="K30:K31" si="7">J30*104%</f>
        <v>77413.92788480001</v>
      </c>
      <c r="L30" s="11"/>
    </row>
    <row r="31" spans="1:12" ht="26.25" customHeight="1" x14ac:dyDescent="0.2">
      <c r="A31" s="5"/>
      <c r="B31" s="7" t="s">
        <v>18</v>
      </c>
      <c r="C31" s="12" t="s">
        <v>71</v>
      </c>
      <c r="D31" s="7" t="s">
        <v>72</v>
      </c>
      <c r="E31" s="9" t="s">
        <v>28</v>
      </c>
      <c r="F31" s="13">
        <v>81575</v>
      </c>
      <c r="G31" s="13">
        <v>90791.7</v>
      </c>
      <c r="H31" s="13">
        <v>65638.3</v>
      </c>
      <c r="I31" s="13">
        <f>H31*104%</f>
        <v>68263.832000000009</v>
      </c>
      <c r="J31" s="13">
        <f t="shared" si="6"/>
        <v>70994.385280000017</v>
      </c>
      <c r="K31" s="13">
        <f t="shared" si="7"/>
        <v>73834.160691200013</v>
      </c>
      <c r="L31" s="28" t="s">
        <v>379</v>
      </c>
    </row>
    <row r="32" spans="1:12" ht="15.75" customHeight="1" x14ac:dyDescent="0.2">
      <c r="A32" s="5"/>
      <c r="B32" s="31" t="s">
        <v>73</v>
      </c>
      <c r="C32" s="32" t="s">
        <v>73</v>
      </c>
      <c r="D32" s="32" t="s">
        <v>73</v>
      </c>
      <c r="E32" s="32" t="s">
        <v>73</v>
      </c>
      <c r="F32" s="32" t="s">
        <v>73</v>
      </c>
      <c r="G32" s="32" t="s">
        <v>73</v>
      </c>
      <c r="H32" s="32" t="s">
        <v>73</v>
      </c>
      <c r="I32" s="32" t="s">
        <v>73</v>
      </c>
      <c r="J32" s="32" t="s">
        <v>73</v>
      </c>
      <c r="K32" s="32" t="s">
        <v>73</v>
      </c>
      <c r="L32" s="32" t="s">
        <v>73</v>
      </c>
    </row>
    <row r="33" spans="1:12" ht="57" customHeight="1" x14ac:dyDescent="0.2">
      <c r="A33" s="5"/>
      <c r="B33" s="7" t="s">
        <v>74</v>
      </c>
      <c r="C33" s="8" t="s">
        <v>75</v>
      </c>
      <c r="D33" s="7" t="s">
        <v>76</v>
      </c>
      <c r="E33" s="9" t="s">
        <v>24</v>
      </c>
      <c r="F33" s="10">
        <v>60.294117647058819</v>
      </c>
      <c r="G33" s="10">
        <f>G34/G35*100</f>
        <v>66.463414634146346</v>
      </c>
      <c r="H33" s="10">
        <f>H34/H35*100</f>
        <v>56.707317073170728</v>
      </c>
      <c r="I33" s="10">
        <f>I34/I35*100</f>
        <v>57.575757575757578</v>
      </c>
      <c r="J33" s="10">
        <f>J34/J35*100</f>
        <v>58.82352941176471</v>
      </c>
      <c r="K33" s="10">
        <f>K34/K35*100</f>
        <v>58.82352941176471</v>
      </c>
      <c r="L33" s="28"/>
    </row>
    <row r="34" spans="1:12" ht="57" customHeight="1" x14ac:dyDescent="0.2">
      <c r="A34" s="5"/>
      <c r="B34" s="7" t="s">
        <v>18</v>
      </c>
      <c r="C34" s="12" t="s">
        <v>77</v>
      </c>
      <c r="D34" s="7" t="s">
        <v>78</v>
      </c>
      <c r="E34" s="9" t="s">
        <v>58</v>
      </c>
      <c r="F34" s="13">
        <v>123</v>
      </c>
      <c r="G34" s="13">
        <v>109</v>
      </c>
      <c r="H34" s="13">
        <v>93</v>
      </c>
      <c r="I34" s="13">
        <v>95</v>
      </c>
      <c r="J34" s="13">
        <v>100</v>
      </c>
      <c r="K34" s="13">
        <v>100</v>
      </c>
      <c r="L34" s="11"/>
    </row>
    <row r="35" spans="1:12" ht="26.25" customHeight="1" x14ac:dyDescent="0.2">
      <c r="A35" s="5"/>
      <c r="B35" s="7" t="s">
        <v>18</v>
      </c>
      <c r="C35" s="12" t="s">
        <v>79</v>
      </c>
      <c r="D35" s="7" t="s">
        <v>80</v>
      </c>
      <c r="E35" s="9" t="s">
        <v>58</v>
      </c>
      <c r="F35" s="13">
        <v>204</v>
      </c>
      <c r="G35" s="18">
        <v>164</v>
      </c>
      <c r="H35" s="13">
        <v>164</v>
      </c>
      <c r="I35" s="13">
        <v>165</v>
      </c>
      <c r="J35" s="13">
        <v>170</v>
      </c>
      <c r="K35" s="13">
        <v>170</v>
      </c>
      <c r="L35" s="11"/>
    </row>
    <row r="36" spans="1:12" ht="46.5" customHeight="1" x14ac:dyDescent="0.2">
      <c r="A36" s="5"/>
      <c r="B36" s="7" t="s">
        <v>81</v>
      </c>
      <c r="C36" s="8" t="s">
        <v>82</v>
      </c>
      <c r="D36" s="7" t="s">
        <v>83</v>
      </c>
      <c r="E36" s="9" t="s">
        <v>24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1" t="s">
        <v>84</v>
      </c>
    </row>
    <row r="37" spans="1:12" ht="46.5" customHeight="1" x14ac:dyDescent="0.2">
      <c r="A37" s="5"/>
      <c r="B37" s="7" t="s">
        <v>18</v>
      </c>
      <c r="C37" s="12" t="s">
        <v>85</v>
      </c>
      <c r="D37" s="7" t="s">
        <v>86</v>
      </c>
      <c r="E37" s="9" t="s">
        <v>58</v>
      </c>
      <c r="F37" s="10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1"/>
    </row>
    <row r="38" spans="1:12" ht="67.5" customHeight="1" x14ac:dyDescent="0.2">
      <c r="A38" s="5"/>
      <c r="B38" s="7" t="s">
        <v>87</v>
      </c>
      <c r="C38" s="8" t="s">
        <v>88</v>
      </c>
      <c r="D38" s="7" t="s">
        <v>89</v>
      </c>
      <c r="E38" s="9" t="s">
        <v>24</v>
      </c>
      <c r="F38" s="10">
        <v>0</v>
      </c>
      <c r="G38" s="10">
        <v>0</v>
      </c>
      <c r="H38" s="10">
        <f>H39/H40*100</f>
        <v>100</v>
      </c>
      <c r="I38" s="10">
        <f t="shared" ref="I38:K38" si="8">I39/I40*100</f>
        <v>100</v>
      </c>
      <c r="J38" s="10">
        <f t="shared" si="8"/>
        <v>100</v>
      </c>
      <c r="K38" s="10">
        <f t="shared" si="8"/>
        <v>100</v>
      </c>
      <c r="L38" s="28" t="s">
        <v>381</v>
      </c>
    </row>
    <row r="39" spans="1:12" ht="46.5" customHeight="1" x14ac:dyDescent="0.2">
      <c r="A39" s="5"/>
      <c r="B39" s="7" t="s">
        <v>18</v>
      </c>
      <c r="C39" s="12" t="s">
        <v>90</v>
      </c>
      <c r="D39" s="7" t="s">
        <v>91</v>
      </c>
      <c r="E39" s="9" t="s">
        <v>17</v>
      </c>
      <c r="F39" s="10">
        <v>0</v>
      </c>
      <c r="G39" s="13">
        <v>0</v>
      </c>
      <c r="H39" s="13">
        <v>1</v>
      </c>
      <c r="I39" s="13">
        <v>1</v>
      </c>
      <c r="J39" s="13">
        <v>1</v>
      </c>
      <c r="K39" s="13">
        <v>1</v>
      </c>
      <c r="L39" s="11"/>
    </row>
    <row r="40" spans="1:12" ht="26.25" customHeight="1" x14ac:dyDescent="0.2">
      <c r="A40" s="5"/>
      <c r="B40" s="7" t="s">
        <v>18</v>
      </c>
      <c r="C40" s="12" t="s">
        <v>92</v>
      </c>
      <c r="D40" s="7" t="s">
        <v>93</v>
      </c>
      <c r="E40" s="9" t="s">
        <v>17</v>
      </c>
      <c r="F40" s="10">
        <v>1</v>
      </c>
      <c r="G40" s="13">
        <v>1</v>
      </c>
      <c r="H40" s="13">
        <v>1</v>
      </c>
      <c r="I40" s="13">
        <v>1</v>
      </c>
      <c r="J40" s="13">
        <v>1</v>
      </c>
      <c r="K40" s="13">
        <v>1</v>
      </c>
      <c r="L40" s="11"/>
    </row>
    <row r="41" spans="1:12" ht="15.75" customHeight="1" x14ac:dyDescent="0.2">
      <c r="A41" s="5"/>
      <c r="B41" s="31" t="s">
        <v>94</v>
      </c>
      <c r="C41" s="32" t="s">
        <v>94</v>
      </c>
      <c r="D41" s="32" t="s">
        <v>94</v>
      </c>
      <c r="E41" s="32" t="s">
        <v>94</v>
      </c>
      <c r="F41" s="32" t="s">
        <v>94</v>
      </c>
      <c r="G41" s="32" t="s">
        <v>94</v>
      </c>
      <c r="H41" s="32" t="s">
        <v>94</v>
      </c>
      <c r="I41" s="32" t="s">
        <v>94</v>
      </c>
      <c r="J41" s="32" t="s">
        <v>94</v>
      </c>
      <c r="K41" s="32" t="s">
        <v>94</v>
      </c>
      <c r="L41" s="32" t="s">
        <v>94</v>
      </c>
    </row>
    <row r="42" spans="1:12" ht="67.5" customHeight="1" x14ac:dyDescent="0.2">
      <c r="A42" s="5"/>
      <c r="B42" s="7" t="s">
        <v>95</v>
      </c>
      <c r="C42" s="8" t="s">
        <v>96</v>
      </c>
      <c r="D42" s="7" t="s">
        <v>97</v>
      </c>
      <c r="E42" s="9" t="s">
        <v>24</v>
      </c>
      <c r="F42" s="10">
        <v>0</v>
      </c>
      <c r="G42" s="10">
        <f>G43/G44*100</f>
        <v>5</v>
      </c>
      <c r="H42" s="10">
        <f>H43/H44*100</f>
        <v>10</v>
      </c>
      <c r="I42" s="10">
        <v>0</v>
      </c>
      <c r="J42" s="10">
        <v>0</v>
      </c>
      <c r="K42" s="10">
        <v>0</v>
      </c>
      <c r="L42" s="11"/>
    </row>
    <row r="43" spans="1:12" ht="46.5" customHeight="1" x14ac:dyDescent="0.2">
      <c r="A43" s="5"/>
      <c r="B43" s="7" t="s">
        <v>18</v>
      </c>
      <c r="C43" s="12" t="s">
        <v>98</v>
      </c>
      <c r="D43" s="7" t="s">
        <v>99</v>
      </c>
      <c r="E43" s="9" t="s">
        <v>58</v>
      </c>
      <c r="F43" s="13">
        <v>0</v>
      </c>
      <c r="G43" s="13">
        <v>1</v>
      </c>
      <c r="H43" s="20">
        <v>2</v>
      </c>
      <c r="I43" s="13">
        <v>0</v>
      </c>
      <c r="J43" s="13">
        <v>0</v>
      </c>
      <c r="K43" s="13">
        <v>0</v>
      </c>
      <c r="L43" s="11"/>
    </row>
    <row r="44" spans="1:12" ht="26.25" customHeight="1" x14ac:dyDescent="0.2">
      <c r="A44" s="5"/>
      <c r="B44" s="7" t="s">
        <v>18</v>
      </c>
      <c r="C44" s="12" t="s">
        <v>100</v>
      </c>
      <c r="D44" s="7" t="s">
        <v>101</v>
      </c>
      <c r="E44" s="9" t="s">
        <v>58</v>
      </c>
      <c r="F44" s="13">
        <v>20</v>
      </c>
      <c r="G44" s="13">
        <v>20</v>
      </c>
      <c r="H44" s="20">
        <v>20</v>
      </c>
      <c r="I44" s="13">
        <v>23</v>
      </c>
      <c r="J44" s="13">
        <v>25</v>
      </c>
      <c r="K44" s="13">
        <v>25</v>
      </c>
      <c r="L44" s="11"/>
    </row>
    <row r="45" spans="1:12" ht="57" customHeight="1" x14ac:dyDescent="0.2">
      <c r="A45" s="5"/>
      <c r="B45" s="7" t="s">
        <v>102</v>
      </c>
      <c r="C45" s="8" t="s">
        <v>103</v>
      </c>
      <c r="D45" s="7" t="s">
        <v>104</v>
      </c>
      <c r="E45" s="9" t="s">
        <v>24</v>
      </c>
      <c r="F45" s="10">
        <v>100</v>
      </c>
      <c r="G45" s="10">
        <v>100</v>
      </c>
      <c r="H45" s="10">
        <v>100</v>
      </c>
      <c r="I45" s="10">
        <v>100</v>
      </c>
      <c r="J45" s="10">
        <v>100</v>
      </c>
      <c r="K45" s="10">
        <v>100</v>
      </c>
      <c r="L45" s="11"/>
    </row>
    <row r="46" spans="1:12" ht="26.25" customHeight="1" x14ac:dyDescent="0.2">
      <c r="A46" s="5"/>
      <c r="B46" s="7" t="s">
        <v>18</v>
      </c>
      <c r="C46" s="12" t="s">
        <v>105</v>
      </c>
      <c r="D46" s="7" t="s">
        <v>106</v>
      </c>
      <c r="E46" s="9" t="s">
        <v>17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1"/>
    </row>
    <row r="47" spans="1:12" ht="26.25" customHeight="1" x14ac:dyDescent="0.2">
      <c r="A47" s="5"/>
      <c r="B47" s="7" t="s">
        <v>18</v>
      </c>
      <c r="C47" s="12" t="s">
        <v>107</v>
      </c>
      <c r="D47" s="7" t="s">
        <v>108</v>
      </c>
      <c r="E47" s="9" t="s">
        <v>17</v>
      </c>
      <c r="F47" s="13">
        <v>1</v>
      </c>
      <c r="G47" s="13">
        <v>1</v>
      </c>
      <c r="H47" s="13">
        <v>1</v>
      </c>
      <c r="I47" s="13">
        <v>1</v>
      </c>
      <c r="J47" s="13">
        <v>1</v>
      </c>
      <c r="K47" s="13">
        <v>1</v>
      </c>
      <c r="L47" s="11"/>
    </row>
    <row r="48" spans="1:12" ht="36.75" customHeight="1" x14ac:dyDescent="0.2">
      <c r="A48" s="5"/>
      <c r="B48" s="7" t="s">
        <v>18</v>
      </c>
      <c r="C48" s="12" t="s">
        <v>109</v>
      </c>
      <c r="D48" s="7" t="s">
        <v>110</v>
      </c>
      <c r="E48" s="9" t="s">
        <v>58</v>
      </c>
      <c r="F48" s="13">
        <v>43</v>
      </c>
      <c r="G48" s="13">
        <v>44</v>
      </c>
      <c r="H48" s="13">
        <v>43</v>
      </c>
      <c r="I48" s="13">
        <v>44</v>
      </c>
      <c r="J48" s="13">
        <v>44</v>
      </c>
      <c r="K48" s="13">
        <v>44</v>
      </c>
      <c r="L48" s="11"/>
    </row>
    <row r="49" spans="1:12" ht="36.75" customHeight="1" x14ac:dyDescent="0.2">
      <c r="A49" s="5"/>
      <c r="B49" s="7" t="s">
        <v>18</v>
      </c>
      <c r="C49" s="12" t="s">
        <v>111</v>
      </c>
      <c r="D49" s="7" t="s">
        <v>112</v>
      </c>
      <c r="E49" s="9" t="s">
        <v>17</v>
      </c>
      <c r="F49" s="13">
        <v>34</v>
      </c>
      <c r="G49" s="13">
        <v>36</v>
      </c>
      <c r="H49" s="13">
        <v>38</v>
      </c>
      <c r="I49" s="13">
        <v>38</v>
      </c>
      <c r="J49" s="13">
        <v>38</v>
      </c>
      <c r="K49" s="13">
        <v>38</v>
      </c>
      <c r="L49" s="11"/>
    </row>
    <row r="50" spans="1:12" ht="36.75" customHeight="1" x14ac:dyDescent="0.2">
      <c r="A50" s="5"/>
      <c r="B50" s="7" t="s">
        <v>18</v>
      </c>
      <c r="C50" s="12" t="s">
        <v>113</v>
      </c>
      <c r="D50" s="7" t="s">
        <v>114</v>
      </c>
      <c r="E50" s="9" t="s">
        <v>17</v>
      </c>
      <c r="F50" s="13">
        <v>1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  <c r="L50" s="11"/>
    </row>
    <row r="51" spans="1:12" ht="36.75" customHeight="1" x14ac:dyDescent="0.2">
      <c r="A51" s="5"/>
      <c r="B51" s="7" t="s">
        <v>18</v>
      </c>
      <c r="C51" s="12" t="s">
        <v>115</v>
      </c>
      <c r="D51" s="7" t="s">
        <v>116</v>
      </c>
      <c r="E51" s="9" t="s">
        <v>17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1"/>
    </row>
    <row r="52" spans="1:12" ht="36.75" customHeight="1" x14ac:dyDescent="0.2">
      <c r="A52" s="5"/>
      <c r="B52" s="7" t="s">
        <v>18</v>
      </c>
      <c r="C52" s="12" t="s">
        <v>117</v>
      </c>
      <c r="D52" s="7" t="s">
        <v>118</v>
      </c>
      <c r="E52" s="9" t="s">
        <v>17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1"/>
    </row>
    <row r="53" spans="1:12" ht="36.75" customHeight="1" x14ac:dyDescent="0.2">
      <c r="A53" s="5"/>
      <c r="B53" s="7" t="s">
        <v>18</v>
      </c>
      <c r="C53" s="12" t="s">
        <v>119</v>
      </c>
      <c r="D53" s="7" t="s">
        <v>120</v>
      </c>
      <c r="E53" s="9" t="s">
        <v>17</v>
      </c>
      <c r="F53" s="13">
        <v>1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  <c r="L53" s="11"/>
    </row>
    <row r="54" spans="1:12" ht="36.75" customHeight="1" x14ac:dyDescent="0.2">
      <c r="A54" s="5"/>
      <c r="B54" s="7" t="s">
        <v>18</v>
      </c>
      <c r="C54" s="12" t="s">
        <v>121</v>
      </c>
      <c r="D54" s="7" t="s">
        <v>122</v>
      </c>
      <c r="E54" s="9" t="s">
        <v>17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1"/>
    </row>
    <row r="55" spans="1:12" ht="36.75" customHeight="1" x14ac:dyDescent="0.2">
      <c r="A55" s="5"/>
      <c r="B55" s="7" t="s">
        <v>18</v>
      </c>
      <c r="C55" s="12" t="s">
        <v>123</v>
      </c>
      <c r="D55" s="7" t="s">
        <v>124</v>
      </c>
      <c r="E55" s="9" t="s">
        <v>17</v>
      </c>
      <c r="F55" s="13">
        <v>1</v>
      </c>
      <c r="G55" s="13">
        <v>1</v>
      </c>
      <c r="H55" s="13">
        <v>1</v>
      </c>
      <c r="I55" s="13">
        <v>1</v>
      </c>
      <c r="J55" s="13">
        <v>1</v>
      </c>
      <c r="K55" s="13">
        <v>1</v>
      </c>
      <c r="L55" s="11"/>
    </row>
    <row r="56" spans="1:12" ht="36.75" customHeight="1" x14ac:dyDescent="0.2">
      <c r="A56" s="5"/>
      <c r="B56" s="7" t="s">
        <v>18</v>
      </c>
      <c r="C56" s="12" t="s">
        <v>125</v>
      </c>
      <c r="D56" s="7" t="s">
        <v>126</v>
      </c>
      <c r="E56" s="9" t="s">
        <v>17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  <c r="L56" s="11"/>
    </row>
    <row r="57" spans="1:12" ht="36.75" customHeight="1" x14ac:dyDescent="0.2">
      <c r="A57" s="5"/>
      <c r="B57" s="7" t="s">
        <v>18</v>
      </c>
      <c r="C57" s="12" t="s">
        <v>127</v>
      </c>
      <c r="D57" s="7" t="s">
        <v>128</v>
      </c>
      <c r="E57" s="9" t="s">
        <v>17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1"/>
    </row>
    <row r="58" spans="1:12" ht="36.75" customHeight="1" x14ac:dyDescent="0.2">
      <c r="A58" s="5"/>
      <c r="B58" s="7" t="s">
        <v>18</v>
      </c>
      <c r="C58" s="12" t="s">
        <v>129</v>
      </c>
      <c r="D58" s="7" t="s">
        <v>130</v>
      </c>
      <c r="E58" s="9" t="s">
        <v>17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1"/>
    </row>
    <row r="59" spans="1:12" ht="36.75" customHeight="1" x14ac:dyDescent="0.2">
      <c r="A59" s="5"/>
      <c r="B59" s="7" t="s">
        <v>18</v>
      </c>
      <c r="C59" s="12" t="s">
        <v>131</v>
      </c>
      <c r="D59" s="7" t="s">
        <v>132</v>
      </c>
      <c r="E59" s="9" t="s">
        <v>17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1"/>
    </row>
    <row r="60" spans="1:12" ht="36.75" customHeight="1" x14ac:dyDescent="0.2">
      <c r="A60" s="5"/>
      <c r="B60" s="7" t="s">
        <v>18</v>
      </c>
      <c r="C60" s="12" t="s">
        <v>133</v>
      </c>
      <c r="D60" s="7" t="s">
        <v>134</v>
      </c>
      <c r="E60" s="9" t="s">
        <v>17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1"/>
    </row>
    <row r="61" spans="1:12" ht="36.75" customHeight="1" x14ac:dyDescent="0.2">
      <c r="A61" s="5"/>
      <c r="B61" s="7" t="s">
        <v>18</v>
      </c>
      <c r="C61" s="12" t="s">
        <v>135</v>
      </c>
      <c r="D61" s="7" t="s">
        <v>136</v>
      </c>
      <c r="E61" s="9" t="s">
        <v>17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1"/>
    </row>
    <row r="62" spans="1:12" ht="36.75" customHeight="1" x14ac:dyDescent="0.2">
      <c r="A62" s="5"/>
      <c r="B62" s="7" t="s">
        <v>18</v>
      </c>
      <c r="C62" s="12" t="s">
        <v>137</v>
      </c>
      <c r="D62" s="7" t="s">
        <v>138</v>
      </c>
      <c r="E62" s="9" t="s">
        <v>17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  <c r="L62" s="11"/>
    </row>
    <row r="63" spans="1:12" ht="36.75" customHeight="1" x14ac:dyDescent="0.2">
      <c r="A63" s="5"/>
      <c r="B63" s="7" t="s">
        <v>18</v>
      </c>
      <c r="C63" s="12" t="s">
        <v>139</v>
      </c>
      <c r="D63" s="7" t="s">
        <v>140</v>
      </c>
      <c r="E63" s="9" t="s">
        <v>17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1"/>
    </row>
    <row r="64" spans="1:12" ht="36.75" customHeight="1" x14ac:dyDescent="0.2">
      <c r="A64" s="5"/>
      <c r="B64" s="7" t="s">
        <v>18</v>
      </c>
      <c r="C64" s="12" t="s">
        <v>141</v>
      </c>
      <c r="D64" s="7" t="s">
        <v>142</v>
      </c>
      <c r="E64" s="9" t="s">
        <v>17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1"/>
    </row>
    <row r="65" spans="1:12" ht="36.75" customHeight="1" x14ac:dyDescent="0.2">
      <c r="A65" s="5"/>
      <c r="B65" s="7" t="s">
        <v>18</v>
      </c>
      <c r="C65" s="12" t="s">
        <v>143</v>
      </c>
      <c r="D65" s="7" t="s">
        <v>144</v>
      </c>
      <c r="E65" s="9" t="s">
        <v>17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1"/>
    </row>
    <row r="66" spans="1:12" ht="36.75" customHeight="1" x14ac:dyDescent="0.2">
      <c r="A66" s="5"/>
      <c r="B66" s="7" t="s">
        <v>18</v>
      </c>
      <c r="C66" s="12" t="s">
        <v>145</v>
      </c>
      <c r="D66" s="7" t="s">
        <v>146</v>
      </c>
      <c r="E66" s="9" t="s">
        <v>17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1"/>
    </row>
    <row r="67" spans="1:12" ht="36.75" customHeight="1" x14ac:dyDescent="0.2">
      <c r="A67" s="5"/>
      <c r="B67" s="7" t="s">
        <v>18</v>
      </c>
      <c r="C67" s="12" t="s">
        <v>147</v>
      </c>
      <c r="D67" s="7" t="s">
        <v>148</v>
      </c>
      <c r="E67" s="9" t="s">
        <v>17</v>
      </c>
      <c r="F67" s="13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1"/>
    </row>
    <row r="68" spans="1:12" ht="46.5" customHeight="1" x14ac:dyDescent="0.2">
      <c r="A68" s="5"/>
      <c r="B68" s="7" t="s">
        <v>18</v>
      </c>
      <c r="C68" s="12" t="s">
        <v>149</v>
      </c>
      <c r="D68" s="7" t="s">
        <v>150</v>
      </c>
      <c r="E68" s="9" t="s">
        <v>17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  <c r="L68" s="11"/>
    </row>
    <row r="69" spans="1:12" ht="46.5" customHeight="1" x14ac:dyDescent="0.2">
      <c r="A69" s="5"/>
      <c r="B69" s="7" t="s">
        <v>18</v>
      </c>
      <c r="C69" s="12" t="s">
        <v>151</v>
      </c>
      <c r="D69" s="7" t="s">
        <v>152</v>
      </c>
      <c r="E69" s="9" t="s">
        <v>17</v>
      </c>
      <c r="F69" s="13">
        <v>1</v>
      </c>
      <c r="G69" s="13">
        <v>1</v>
      </c>
      <c r="H69" s="13">
        <v>1</v>
      </c>
      <c r="I69" s="13">
        <v>1</v>
      </c>
      <c r="J69" s="13">
        <v>1</v>
      </c>
      <c r="K69" s="13">
        <v>1</v>
      </c>
      <c r="L69" s="11"/>
    </row>
    <row r="70" spans="1:12" ht="36.75" customHeight="1" x14ac:dyDescent="0.2">
      <c r="A70" s="5"/>
      <c r="B70" s="7" t="s">
        <v>18</v>
      </c>
      <c r="C70" s="12" t="s">
        <v>153</v>
      </c>
      <c r="D70" s="7" t="s">
        <v>154</v>
      </c>
      <c r="E70" s="9" t="s">
        <v>17</v>
      </c>
      <c r="F70" s="13">
        <v>1</v>
      </c>
      <c r="G70" s="13">
        <v>1</v>
      </c>
      <c r="H70" s="13">
        <v>1</v>
      </c>
      <c r="I70" s="13">
        <v>1</v>
      </c>
      <c r="J70" s="13">
        <v>1</v>
      </c>
      <c r="K70" s="13">
        <v>1</v>
      </c>
      <c r="L70" s="11"/>
    </row>
    <row r="71" spans="1:12" ht="36.75" customHeight="1" x14ac:dyDescent="0.2">
      <c r="A71" s="5"/>
      <c r="B71" s="7" t="s">
        <v>18</v>
      </c>
      <c r="C71" s="12" t="s">
        <v>155</v>
      </c>
      <c r="D71" s="7" t="s">
        <v>156</v>
      </c>
      <c r="E71" s="9" t="s">
        <v>17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  <c r="L71" s="11"/>
    </row>
    <row r="72" spans="1:12" ht="36.75" customHeight="1" x14ac:dyDescent="0.2">
      <c r="A72" s="5"/>
      <c r="B72" s="7" t="s">
        <v>18</v>
      </c>
      <c r="C72" s="12" t="s">
        <v>157</v>
      </c>
      <c r="D72" s="7" t="s">
        <v>158</v>
      </c>
      <c r="E72" s="9" t="s">
        <v>17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1"/>
    </row>
    <row r="73" spans="1:12" ht="36.75" customHeight="1" x14ac:dyDescent="0.2">
      <c r="A73" s="5"/>
      <c r="B73" s="7" t="s">
        <v>18</v>
      </c>
      <c r="C73" s="12" t="s">
        <v>159</v>
      </c>
      <c r="D73" s="7" t="s">
        <v>160</v>
      </c>
      <c r="E73" s="9" t="s">
        <v>17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  <c r="K73" s="13">
        <v>1</v>
      </c>
      <c r="L73" s="11"/>
    </row>
    <row r="74" spans="1:12" ht="36.75" customHeight="1" x14ac:dyDescent="0.2">
      <c r="A74" s="5"/>
      <c r="B74" s="7" t="s">
        <v>18</v>
      </c>
      <c r="C74" s="12" t="s">
        <v>161</v>
      </c>
      <c r="D74" s="7" t="s">
        <v>162</v>
      </c>
      <c r="E74" s="9" t="s">
        <v>17</v>
      </c>
      <c r="F74" s="13">
        <v>1</v>
      </c>
      <c r="G74" s="13">
        <v>1</v>
      </c>
      <c r="H74" s="13">
        <v>1</v>
      </c>
      <c r="I74" s="13">
        <v>1</v>
      </c>
      <c r="J74" s="13">
        <v>1</v>
      </c>
      <c r="K74" s="13">
        <v>1</v>
      </c>
      <c r="L74" s="11"/>
    </row>
    <row r="75" spans="1:12" ht="36.75" customHeight="1" x14ac:dyDescent="0.2">
      <c r="A75" s="5"/>
      <c r="B75" s="7" t="s">
        <v>18</v>
      </c>
      <c r="C75" s="12" t="s">
        <v>163</v>
      </c>
      <c r="D75" s="7" t="s">
        <v>164</v>
      </c>
      <c r="E75" s="9" t="s">
        <v>17</v>
      </c>
      <c r="F75" s="13">
        <v>1</v>
      </c>
      <c r="G75" s="13">
        <v>1</v>
      </c>
      <c r="H75" s="13">
        <v>1</v>
      </c>
      <c r="I75" s="13">
        <v>1</v>
      </c>
      <c r="J75" s="13">
        <v>1</v>
      </c>
      <c r="K75" s="13">
        <v>1</v>
      </c>
      <c r="L75" s="11"/>
    </row>
    <row r="76" spans="1:12" ht="46.5" customHeight="1" x14ac:dyDescent="0.2">
      <c r="A76" s="5"/>
      <c r="B76" s="7" t="s">
        <v>18</v>
      </c>
      <c r="C76" s="12" t="s">
        <v>165</v>
      </c>
      <c r="D76" s="7" t="s">
        <v>166</v>
      </c>
      <c r="E76" s="9" t="s">
        <v>17</v>
      </c>
      <c r="F76" s="13">
        <v>1</v>
      </c>
      <c r="G76" s="13">
        <v>1</v>
      </c>
      <c r="H76" s="13">
        <v>1</v>
      </c>
      <c r="I76" s="13">
        <v>1</v>
      </c>
      <c r="J76" s="13">
        <v>1</v>
      </c>
      <c r="K76" s="13">
        <v>1</v>
      </c>
      <c r="L76" s="11"/>
    </row>
    <row r="77" spans="1:12" ht="46.5" customHeight="1" x14ac:dyDescent="0.2">
      <c r="A77" s="5"/>
      <c r="B77" s="7" t="s">
        <v>18</v>
      </c>
      <c r="C77" s="12" t="s">
        <v>167</v>
      </c>
      <c r="D77" s="7" t="s">
        <v>168</v>
      </c>
      <c r="E77" s="9" t="s">
        <v>17</v>
      </c>
      <c r="F77" s="13">
        <v>1</v>
      </c>
      <c r="G77" s="13">
        <v>1</v>
      </c>
      <c r="H77" s="13">
        <v>1</v>
      </c>
      <c r="I77" s="13">
        <v>1</v>
      </c>
      <c r="J77" s="13">
        <v>1</v>
      </c>
      <c r="K77" s="13">
        <v>1</v>
      </c>
      <c r="L77" s="11"/>
    </row>
    <row r="78" spans="1:12" ht="36.75" customHeight="1" x14ac:dyDescent="0.2">
      <c r="A78" s="5"/>
      <c r="B78" s="7" t="s">
        <v>18</v>
      </c>
      <c r="C78" s="12" t="s">
        <v>169</v>
      </c>
      <c r="D78" s="7" t="s">
        <v>170</v>
      </c>
      <c r="E78" s="9" t="s">
        <v>17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1"/>
    </row>
    <row r="79" spans="1:12" ht="36.75" customHeight="1" x14ac:dyDescent="0.2">
      <c r="A79" s="5"/>
      <c r="B79" s="7" t="s">
        <v>18</v>
      </c>
      <c r="C79" s="12" t="s">
        <v>171</v>
      </c>
      <c r="D79" s="7" t="s">
        <v>172</v>
      </c>
      <c r="E79" s="9" t="s">
        <v>17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1"/>
    </row>
    <row r="80" spans="1:12" ht="60.75" customHeight="1" x14ac:dyDescent="0.2">
      <c r="A80" s="5"/>
      <c r="B80" s="7" t="s">
        <v>173</v>
      </c>
      <c r="C80" s="8" t="s">
        <v>174</v>
      </c>
      <c r="D80" s="7" t="s">
        <v>175</v>
      </c>
      <c r="E80" s="9" t="s">
        <v>24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1"/>
    </row>
    <row r="81" spans="1:12" ht="36.75" customHeight="1" x14ac:dyDescent="0.2">
      <c r="A81" s="5"/>
      <c r="B81" s="7" t="s">
        <v>18</v>
      </c>
      <c r="C81" s="12" t="s">
        <v>176</v>
      </c>
      <c r="D81" s="7" t="s">
        <v>177</v>
      </c>
      <c r="E81" s="9" t="s">
        <v>17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1"/>
    </row>
    <row r="82" spans="1:12" ht="36.75" customHeight="1" x14ac:dyDescent="0.2">
      <c r="A82" s="5"/>
      <c r="B82" s="7" t="s">
        <v>18</v>
      </c>
      <c r="C82" s="12" t="s">
        <v>178</v>
      </c>
      <c r="D82" s="7" t="s">
        <v>179</v>
      </c>
      <c r="E82" s="9" t="s">
        <v>17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1"/>
    </row>
    <row r="83" spans="1:12" ht="26.25" customHeight="1" x14ac:dyDescent="0.2">
      <c r="A83" s="5"/>
      <c r="B83" s="7" t="s">
        <v>18</v>
      </c>
      <c r="C83" s="12" t="s">
        <v>180</v>
      </c>
      <c r="D83" s="7" t="s">
        <v>181</v>
      </c>
      <c r="E83" s="9" t="s">
        <v>17</v>
      </c>
      <c r="F83" s="13">
        <v>2</v>
      </c>
      <c r="G83" s="13">
        <v>2</v>
      </c>
      <c r="H83" s="13">
        <v>2</v>
      </c>
      <c r="I83" s="13">
        <v>2</v>
      </c>
      <c r="J83" s="13">
        <v>2</v>
      </c>
      <c r="K83" s="13">
        <v>2</v>
      </c>
      <c r="L83" s="11"/>
    </row>
    <row r="84" spans="1:12" ht="46.5" customHeight="1" x14ac:dyDescent="0.2">
      <c r="A84" s="5"/>
      <c r="B84" s="7" t="s">
        <v>182</v>
      </c>
      <c r="C84" s="8" t="s">
        <v>183</v>
      </c>
      <c r="D84" s="7" t="s">
        <v>184</v>
      </c>
      <c r="E84" s="9" t="s">
        <v>24</v>
      </c>
      <c r="F84" s="10">
        <v>74.584323040380056</v>
      </c>
      <c r="G84" s="10">
        <f>G85/G86*100</f>
        <v>55.932203389830505</v>
      </c>
      <c r="H84" s="19">
        <f t="shared" ref="H84:K84" si="9">H85/H86*100</f>
        <v>70.370370370370367</v>
      </c>
      <c r="I84" s="10">
        <f t="shared" si="9"/>
        <v>70.731707317073173</v>
      </c>
      <c r="J84" s="10">
        <f t="shared" si="9"/>
        <v>72.289156626506028</v>
      </c>
      <c r="K84" s="10">
        <f t="shared" si="9"/>
        <v>74.698795180722882</v>
      </c>
      <c r="L84" s="11"/>
    </row>
    <row r="85" spans="1:12" ht="36.75" customHeight="1" x14ac:dyDescent="0.2">
      <c r="A85" s="5"/>
      <c r="B85" s="7" t="s">
        <v>18</v>
      </c>
      <c r="C85" s="12" t="s">
        <v>185</v>
      </c>
      <c r="D85" s="7" t="s">
        <v>186</v>
      </c>
      <c r="E85" s="9" t="s">
        <v>58</v>
      </c>
      <c r="F85" s="13">
        <v>314</v>
      </c>
      <c r="G85" s="18">
        <v>231</v>
      </c>
      <c r="H85" s="20">
        <v>285</v>
      </c>
      <c r="I85" s="13">
        <v>290</v>
      </c>
      <c r="J85" s="13">
        <v>300</v>
      </c>
      <c r="K85" s="13">
        <v>310</v>
      </c>
      <c r="L85" s="11"/>
    </row>
    <row r="86" spans="1:12" ht="36.75" customHeight="1" x14ac:dyDescent="0.2">
      <c r="A86" s="5"/>
      <c r="B86" s="7" t="s">
        <v>18</v>
      </c>
      <c r="C86" s="12" t="s">
        <v>187</v>
      </c>
      <c r="D86" s="7" t="s">
        <v>188</v>
      </c>
      <c r="E86" s="9" t="s">
        <v>58</v>
      </c>
      <c r="F86" s="13">
        <v>421</v>
      </c>
      <c r="G86" s="13">
        <v>413</v>
      </c>
      <c r="H86" s="20">
        <v>405</v>
      </c>
      <c r="I86" s="13">
        <v>410</v>
      </c>
      <c r="J86" s="13">
        <v>415</v>
      </c>
      <c r="K86" s="13">
        <v>415</v>
      </c>
      <c r="L86" s="11"/>
    </row>
    <row r="87" spans="1:12" ht="67.5" customHeight="1" x14ac:dyDescent="0.2">
      <c r="A87" s="5"/>
      <c r="B87" s="7" t="s">
        <v>189</v>
      </c>
      <c r="C87" s="8" t="s">
        <v>190</v>
      </c>
      <c r="D87" s="7" t="s">
        <v>191</v>
      </c>
      <c r="E87" s="9" t="s">
        <v>24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1"/>
    </row>
    <row r="88" spans="1:12" ht="57" customHeight="1" x14ac:dyDescent="0.2">
      <c r="A88" s="5"/>
      <c r="B88" s="7" t="s">
        <v>18</v>
      </c>
      <c r="C88" s="12" t="s">
        <v>192</v>
      </c>
      <c r="D88" s="7" t="s">
        <v>193</v>
      </c>
      <c r="E88" s="9" t="s">
        <v>58</v>
      </c>
      <c r="F88" s="10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1"/>
    </row>
    <row r="89" spans="1:12" ht="57" customHeight="1" x14ac:dyDescent="0.2">
      <c r="A89" s="5"/>
      <c r="B89" s="7" t="s">
        <v>18</v>
      </c>
      <c r="C89" s="12" t="s">
        <v>194</v>
      </c>
      <c r="D89" s="7" t="s">
        <v>195</v>
      </c>
      <c r="E89" s="9" t="s">
        <v>58</v>
      </c>
      <c r="F89" s="13">
        <v>421</v>
      </c>
      <c r="G89" s="13">
        <v>413</v>
      </c>
      <c r="H89" s="13">
        <v>405</v>
      </c>
      <c r="I89" s="13">
        <v>410</v>
      </c>
      <c r="J89" s="13">
        <v>415</v>
      </c>
      <c r="K89" s="13">
        <v>415</v>
      </c>
      <c r="L89" s="11"/>
    </row>
    <row r="90" spans="1:12" ht="46.5" customHeight="1" x14ac:dyDescent="0.2">
      <c r="A90" s="5"/>
      <c r="B90" s="7" t="s">
        <v>196</v>
      </c>
      <c r="C90" s="8" t="s">
        <v>197</v>
      </c>
      <c r="D90" s="7" t="s">
        <v>198</v>
      </c>
      <c r="E90" s="9" t="s">
        <v>199</v>
      </c>
      <c r="F90" s="10">
        <v>48.939302325581401</v>
      </c>
      <c r="G90" s="19">
        <f>G91/G92</f>
        <v>44.663294117647062</v>
      </c>
      <c r="H90" s="19">
        <f t="shared" ref="H90:J90" si="10">H91/H92</f>
        <v>45.783177570093457</v>
      </c>
      <c r="I90" s="19">
        <f t="shared" si="10"/>
        <v>50.588235294117645</v>
      </c>
      <c r="J90" s="19">
        <f t="shared" si="10"/>
        <v>52.38095238095238</v>
      </c>
      <c r="K90" s="19">
        <f t="shared" ref="K90" si="11">K91/K92</f>
        <v>52.38095238095238</v>
      </c>
      <c r="L90" s="11"/>
    </row>
    <row r="91" spans="1:12" ht="36.75" customHeight="1" x14ac:dyDescent="0.2">
      <c r="A91" s="5"/>
      <c r="B91" s="7" t="s">
        <v>18</v>
      </c>
      <c r="C91" s="12" t="s">
        <v>200</v>
      </c>
      <c r="D91" s="7" t="s">
        <v>201</v>
      </c>
      <c r="E91" s="9" t="s">
        <v>199</v>
      </c>
      <c r="F91" s="13">
        <v>21043.9</v>
      </c>
      <c r="G91" s="20">
        <v>18981.900000000001</v>
      </c>
      <c r="H91" s="13">
        <v>19595.2</v>
      </c>
      <c r="I91" s="13">
        <v>21500</v>
      </c>
      <c r="J91" s="13">
        <v>22000</v>
      </c>
      <c r="K91" s="13">
        <v>22000</v>
      </c>
      <c r="L91" s="11"/>
    </row>
    <row r="92" spans="1:12" ht="36.75" customHeight="1" x14ac:dyDescent="0.2">
      <c r="A92" s="5"/>
      <c r="B92" s="7" t="s">
        <v>18</v>
      </c>
      <c r="C92" s="12" t="s">
        <v>202</v>
      </c>
      <c r="D92" s="7" t="s">
        <v>203</v>
      </c>
      <c r="E92" s="9" t="s">
        <v>58</v>
      </c>
      <c r="F92" s="13">
        <v>430</v>
      </c>
      <c r="G92" s="13">
        <v>425</v>
      </c>
      <c r="H92" s="13">
        <v>428</v>
      </c>
      <c r="I92" s="13">
        <v>425</v>
      </c>
      <c r="J92" s="13">
        <v>420</v>
      </c>
      <c r="K92" s="13">
        <v>420</v>
      </c>
      <c r="L92" s="11"/>
    </row>
    <row r="93" spans="1:12" ht="67.5" customHeight="1" x14ac:dyDescent="0.2">
      <c r="A93" s="5"/>
      <c r="B93" s="7" t="s">
        <v>204</v>
      </c>
      <c r="C93" s="8" t="s">
        <v>205</v>
      </c>
      <c r="D93" s="7" t="s">
        <v>206</v>
      </c>
      <c r="E93" s="9" t="s">
        <v>24</v>
      </c>
      <c r="F93" s="10">
        <f>F94/F95*100</f>
        <v>79.383116883116884</v>
      </c>
      <c r="G93" s="10">
        <f>G94/G95*100</f>
        <v>87.777777777777771</v>
      </c>
      <c r="H93" s="10">
        <f>H94/H95*100</f>
        <v>86.025408348457361</v>
      </c>
      <c r="I93" s="10">
        <f>I94/I95*100</f>
        <v>86.36363636363636</v>
      </c>
      <c r="J93" s="10">
        <f t="shared" ref="J93:K93" si="12">J94/J95*100</f>
        <v>88.888888888888886</v>
      </c>
      <c r="K93" s="10">
        <f t="shared" si="12"/>
        <v>88.888888888888886</v>
      </c>
      <c r="L93" s="11"/>
    </row>
    <row r="94" spans="1:12" ht="57" customHeight="1" x14ac:dyDescent="0.2">
      <c r="A94" s="5"/>
      <c r="B94" s="7" t="s">
        <v>18</v>
      </c>
      <c r="C94" s="12" t="s">
        <v>207</v>
      </c>
      <c r="D94" s="7" t="s">
        <v>208</v>
      </c>
      <c r="E94" s="9" t="s">
        <v>58</v>
      </c>
      <c r="F94" s="13">
        <v>489</v>
      </c>
      <c r="G94" s="13">
        <v>474</v>
      </c>
      <c r="H94" s="13">
        <v>474</v>
      </c>
      <c r="I94" s="13">
        <v>475</v>
      </c>
      <c r="J94" s="13">
        <v>480</v>
      </c>
      <c r="K94" s="13">
        <v>480</v>
      </c>
      <c r="L94" s="11"/>
    </row>
    <row r="95" spans="1:12" ht="26.25" customHeight="1" x14ac:dyDescent="0.2">
      <c r="A95" s="5"/>
      <c r="B95" s="7" t="s">
        <v>18</v>
      </c>
      <c r="C95" s="12" t="s">
        <v>209</v>
      </c>
      <c r="D95" s="7" t="s">
        <v>210</v>
      </c>
      <c r="E95" s="9" t="s">
        <v>58</v>
      </c>
      <c r="F95" s="13">
        <v>616</v>
      </c>
      <c r="G95" s="13">
        <v>540</v>
      </c>
      <c r="H95" s="13">
        <v>551</v>
      </c>
      <c r="I95" s="13">
        <v>550</v>
      </c>
      <c r="J95" s="13">
        <v>540</v>
      </c>
      <c r="K95" s="13">
        <v>540</v>
      </c>
      <c r="L95" s="11"/>
    </row>
    <row r="96" spans="1:12" ht="15.75" customHeight="1" x14ac:dyDescent="0.2">
      <c r="A96" s="5"/>
      <c r="B96" s="31" t="s">
        <v>211</v>
      </c>
      <c r="C96" s="32" t="s">
        <v>211</v>
      </c>
      <c r="D96" s="32" t="s">
        <v>211</v>
      </c>
      <c r="E96" s="32" t="s">
        <v>211</v>
      </c>
      <c r="F96" s="32" t="s">
        <v>211</v>
      </c>
      <c r="G96" s="32" t="s">
        <v>211</v>
      </c>
      <c r="H96" s="32" t="s">
        <v>211</v>
      </c>
      <c r="I96" s="32" t="s">
        <v>211</v>
      </c>
      <c r="J96" s="32" t="s">
        <v>211</v>
      </c>
      <c r="K96" s="32" t="s">
        <v>211</v>
      </c>
      <c r="L96" s="32" t="s">
        <v>211</v>
      </c>
    </row>
    <row r="97" spans="1:12" ht="36.75" customHeight="1" x14ac:dyDescent="0.2">
      <c r="A97" s="5"/>
      <c r="B97" s="7" t="s">
        <v>212</v>
      </c>
      <c r="C97" s="8" t="s">
        <v>213</v>
      </c>
      <c r="D97" s="7" t="s">
        <v>213</v>
      </c>
      <c r="E97" s="9" t="s">
        <v>18</v>
      </c>
      <c r="F97" s="10"/>
      <c r="G97" s="10"/>
      <c r="H97" s="10"/>
      <c r="I97" s="10"/>
      <c r="J97" s="10"/>
      <c r="K97" s="10"/>
      <c r="L97" s="14"/>
    </row>
    <row r="98" spans="1:12" ht="15.75" customHeight="1" x14ac:dyDescent="0.2">
      <c r="A98" s="5"/>
      <c r="B98" s="7" t="s">
        <v>18</v>
      </c>
      <c r="C98" s="12" t="s">
        <v>214</v>
      </c>
      <c r="D98" s="7" t="s">
        <v>215</v>
      </c>
      <c r="E98" s="9" t="s">
        <v>24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1"/>
    </row>
    <row r="99" spans="1:12" ht="26.25" customHeight="1" x14ac:dyDescent="0.2">
      <c r="A99" s="5"/>
      <c r="B99" s="7" t="s">
        <v>18</v>
      </c>
      <c r="C99" s="15" t="s">
        <v>216</v>
      </c>
      <c r="D99" s="7" t="s">
        <v>217</v>
      </c>
      <c r="E99" s="9" t="s">
        <v>17</v>
      </c>
      <c r="F99" s="10">
        <v>2</v>
      </c>
      <c r="G99" s="13">
        <v>2</v>
      </c>
      <c r="H99" s="13">
        <v>2</v>
      </c>
      <c r="I99" s="13">
        <v>2</v>
      </c>
      <c r="J99" s="13">
        <v>2</v>
      </c>
      <c r="K99" s="13">
        <v>2</v>
      </c>
      <c r="L99" s="11"/>
    </row>
    <row r="100" spans="1:12" ht="26.25" customHeight="1" x14ac:dyDescent="0.2">
      <c r="A100" s="5"/>
      <c r="B100" s="7" t="s">
        <v>18</v>
      </c>
      <c r="C100" s="15" t="s">
        <v>218</v>
      </c>
      <c r="D100" s="7" t="s">
        <v>219</v>
      </c>
      <c r="E100" s="9" t="s">
        <v>17</v>
      </c>
      <c r="F100" s="10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1"/>
    </row>
    <row r="101" spans="1:12" ht="15.75" customHeight="1" x14ac:dyDescent="0.2">
      <c r="A101" s="5"/>
      <c r="B101" s="7" t="s">
        <v>18</v>
      </c>
      <c r="C101" s="12" t="s">
        <v>220</v>
      </c>
      <c r="D101" s="7" t="s">
        <v>221</v>
      </c>
      <c r="E101" s="9" t="s">
        <v>24</v>
      </c>
      <c r="F101" s="10">
        <v>200</v>
      </c>
      <c r="G101" s="10">
        <v>200</v>
      </c>
      <c r="H101" s="10">
        <v>200</v>
      </c>
      <c r="I101" s="10">
        <v>200</v>
      </c>
      <c r="J101" s="10">
        <v>200</v>
      </c>
      <c r="K101" s="10">
        <v>200</v>
      </c>
      <c r="L101" s="11"/>
    </row>
    <row r="102" spans="1:12" ht="15.75" customHeight="1" x14ac:dyDescent="0.2">
      <c r="A102" s="5"/>
      <c r="B102" s="7" t="s">
        <v>18</v>
      </c>
      <c r="C102" s="15" t="s">
        <v>222</v>
      </c>
      <c r="D102" s="7" t="s">
        <v>223</v>
      </c>
      <c r="E102" s="9" t="s">
        <v>17</v>
      </c>
      <c r="F102" s="10">
        <v>2</v>
      </c>
      <c r="G102" s="13">
        <v>2</v>
      </c>
      <c r="H102" s="13">
        <v>2</v>
      </c>
      <c r="I102" s="13">
        <v>2</v>
      </c>
      <c r="J102" s="13">
        <v>2</v>
      </c>
      <c r="K102" s="13">
        <v>2</v>
      </c>
      <c r="L102" s="11"/>
    </row>
    <row r="103" spans="1:12" ht="15.75" customHeight="1" x14ac:dyDescent="0.2">
      <c r="A103" s="5"/>
      <c r="B103" s="7" t="s">
        <v>18</v>
      </c>
      <c r="C103" s="15" t="s">
        <v>224</v>
      </c>
      <c r="D103" s="7" t="s">
        <v>225</v>
      </c>
      <c r="E103" s="9" t="s">
        <v>17</v>
      </c>
      <c r="F103" s="10">
        <v>1</v>
      </c>
      <c r="G103" s="13">
        <v>1</v>
      </c>
      <c r="H103" s="13">
        <v>1</v>
      </c>
      <c r="I103" s="13">
        <v>1</v>
      </c>
      <c r="J103" s="13">
        <v>1</v>
      </c>
      <c r="K103" s="13">
        <v>1</v>
      </c>
      <c r="L103" s="11"/>
    </row>
    <row r="104" spans="1:12" ht="15.75" customHeight="1" x14ac:dyDescent="0.2">
      <c r="A104" s="5"/>
      <c r="B104" s="7" t="s">
        <v>18</v>
      </c>
      <c r="C104" s="12" t="s">
        <v>226</v>
      </c>
      <c r="D104" s="7" t="s">
        <v>227</v>
      </c>
      <c r="E104" s="9" t="s">
        <v>24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1"/>
    </row>
    <row r="105" spans="1:12" ht="15.75" customHeight="1" x14ac:dyDescent="0.2">
      <c r="A105" s="5"/>
      <c r="B105" s="7" t="s">
        <v>18</v>
      </c>
      <c r="C105" s="15" t="s">
        <v>228</v>
      </c>
      <c r="D105" s="7" t="s">
        <v>229</v>
      </c>
      <c r="E105" s="9" t="s">
        <v>17</v>
      </c>
      <c r="F105" s="10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1"/>
    </row>
    <row r="106" spans="1:12" ht="26.25" customHeight="1" x14ac:dyDescent="0.2">
      <c r="A106" s="5"/>
      <c r="B106" s="7" t="s">
        <v>18</v>
      </c>
      <c r="C106" s="15" t="s">
        <v>230</v>
      </c>
      <c r="D106" s="7" t="s">
        <v>231</v>
      </c>
      <c r="E106" s="9" t="s">
        <v>17</v>
      </c>
      <c r="F106" s="10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1"/>
    </row>
    <row r="107" spans="1:12" ht="57" customHeight="1" x14ac:dyDescent="0.2">
      <c r="A107" s="5"/>
      <c r="B107" s="7" t="s">
        <v>232</v>
      </c>
      <c r="C107" s="8" t="s">
        <v>233</v>
      </c>
      <c r="D107" s="7" t="s">
        <v>234</v>
      </c>
      <c r="E107" s="9" t="s">
        <v>24</v>
      </c>
      <c r="F107" s="10">
        <v>40</v>
      </c>
      <c r="G107" s="10">
        <v>40</v>
      </c>
      <c r="H107" s="19">
        <f>H108/H109*100</f>
        <v>40</v>
      </c>
      <c r="I107" s="19">
        <f t="shared" ref="I107:K107" si="13">I108/I109*100</f>
        <v>20</v>
      </c>
      <c r="J107" s="19">
        <f t="shared" si="13"/>
        <v>20</v>
      </c>
      <c r="K107" s="19">
        <f t="shared" si="13"/>
        <v>20</v>
      </c>
      <c r="L107" s="11"/>
    </row>
    <row r="108" spans="1:12" ht="46.5" customHeight="1" x14ac:dyDescent="0.2">
      <c r="A108" s="5"/>
      <c r="B108" s="7" t="s">
        <v>18</v>
      </c>
      <c r="C108" s="12" t="s">
        <v>235</v>
      </c>
      <c r="D108" s="7" t="s">
        <v>236</v>
      </c>
      <c r="E108" s="9" t="s">
        <v>17</v>
      </c>
      <c r="F108" s="10">
        <v>2</v>
      </c>
      <c r="G108" s="13">
        <v>2</v>
      </c>
      <c r="H108" s="20">
        <v>2</v>
      </c>
      <c r="I108" s="20">
        <v>1</v>
      </c>
      <c r="J108" s="20">
        <v>1</v>
      </c>
      <c r="K108" s="20">
        <v>1</v>
      </c>
      <c r="L108" s="11"/>
    </row>
    <row r="109" spans="1:12" ht="26.25" customHeight="1" x14ac:dyDescent="0.2">
      <c r="A109" s="5"/>
      <c r="B109" s="7" t="s">
        <v>18</v>
      </c>
      <c r="C109" s="12" t="s">
        <v>237</v>
      </c>
      <c r="D109" s="7" t="s">
        <v>238</v>
      </c>
      <c r="E109" s="9" t="s">
        <v>17</v>
      </c>
      <c r="F109" s="10">
        <v>5</v>
      </c>
      <c r="G109" s="13">
        <v>5</v>
      </c>
      <c r="H109" s="20">
        <v>5</v>
      </c>
      <c r="I109" s="13">
        <v>5</v>
      </c>
      <c r="J109" s="13">
        <v>5</v>
      </c>
      <c r="K109" s="13">
        <v>5</v>
      </c>
      <c r="L109" s="11"/>
    </row>
    <row r="110" spans="1:12" ht="67.5" customHeight="1" x14ac:dyDescent="0.2">
      <c r="A110" s="5"/>
      <c r="B110" s="7" t="s">
        <v>239</v>
      </c>
      <c r="C110" s="8" t="s">
        <v>240</v>
      </c>
      <c r="D110" s="7" t="s">
        <v>241</v>
      </c>
      <c r="E110" s="9" t="s">
        <v>24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1"/>
    </row>
    <row r="111" spans="1:12" ht="36.75" customHeight="1" x14ac:dyDescent="0.2">
      <c r="A111" s="5"/>
      <c r="B111" s="7" t="s">
        <v>18</v>
      </c>
      <c r="C111" s="12" t="s">
        <v>242</v>
      </c>
      <c r="D111" s="7" t="s">
        <v>243</v>
      </c>
      <c r="E111" s="9" t="s">
        <v>17</v>
      </c>
      <c r="F111" s="10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1"/>
    </row>
    <row r="112" spans="1:12" ht="36.75" customHeight="1" x14ac:dyDescent="0.2">
      <c r="A112" s="5"/>
      <c r="B112" s="7" t="s">
        <v>18</v>
      </c>
      <c r="C112" s="12" t="s">
        <v>244</v>
      </c>
      <c r="D112" s="7" t="s">
        <v>245</v>
      </c>
      <c r="E112" s="9" t="s">
        <v>17</v>
      </c>
      <c r="F112" s="10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1"/>
    </row>
    <row r="113" spans="1:12" ht="15.75" customHeight="1" x14ac:dyDescent="0.2">
      <c r="A113" s="5"/>
      <c r="B113" s="31" t="s">
        <v>246</v>
      </c>
      <c r="C113" s="32" t="s">
        <v>246</v>
      </c>
      <c r="D113" s="32" t="s">
        <v>246</v>
      </c>
      <c r="E113" s="32" t="s">
        <v>246</v>
      </c>
      <c r="F113" s="32" t="s">
        <v>246</v>
      </c>
      <c r="G113" s="32" t="s">
        <v>246</v>
      </c>
      <c r="H113" s="32" t="s">
        <v>246</v>
      </c>
      <c r="I113" s="32" t="s">
        <v>246</v>
      </c>
      <c r="J113" s="32" t="s">
        <v>246</v>
      </c>
      <c r="K113" s="32" t="s">
        <v>246</v>
      </c>
      <c r="L113" s="32" t="s">
        <v>246</v>
      </c>
    </row>
    <row r="114" spans="1:12" ht="36.75" customHeight="1" x14ac:dyDescent="0.2">
      <c r="A114" s="5"/>
      <c r="B114" s="7" t="s">
        <v>247</v>
      </c>
      <c r="C114" s="8" t="s">
        <v>248</v>
      </c>
      <c r="D114" s="7" t="s">
        <v>249</v>
      </c>
      <c r="E114" s="9" t="s">
        <v>24</v>
      </c>
      <c r="F114" s="10">
        <v>24.583031182015954</v>
      </c>
      <c r="G114" s="10">
        <f>G115/G116*100</f>
        <v>28.827751196172247</v>
      </c>
      <c r="H114" s="10">
        <f>H115/H116*100</f>
        <v>20.829975825946818</v>
      </c>
      <c r="I114" s="10">
        <f t="shared" ref="I114:J114" si="14">I115/I116*100</f>
        <v>22.177419354838708</v>
      </c>
      <c r="J114" s="10">
        <f t="shared" si="14"/>
        <v>24.291497975708502</v>
      </c>
      <c r="K114" s="10">
        <f t="shared" ref="K114" si="15">K115/K116*100</f>
        <v>26.315789473684209</v>
      </c>
      <c r="L114" s="28" t="s">
        <v>382</v>
      </c>
    </row>
    <row r="115" spans="1:12" ht="36.75" customHeight="1" x14ac:dyDescent="0.2">
      <c r="A115" s="5"/>
      <c r="B115" s="7" t="s">
        <v>18</v>
      </c>
      <c r="C115" s="12" t="s">
        <v>250</v>
      </c>
      <c r="D115" s="7" t="s">
        <v>251</v>
      </c>
      <c r="E115" s="9" t="s">
        <v>58</v>
      </c>
      <c r="F115" s="13">
        <v>678</v>
      </c>
      <c r="G115" s="13">
        <v>723</v>
      </c>
      <c r="H115" s="13">
        <v>517</v>
      </c>
      <c r="I115" s="13">
        <v>550</v>
      </c>
      <c r="J115" s="13">
        <v>600</v>
      </c>
      <c r="K115" s="13">
        <v>650</v>
      </c>
      <c r="L115" s="11"/>
    </row>
    <row r="116" spans="1:12" ht="15.75" customHeight="1" x14ac:dyDescent="0.2">
      <c r="A116" s="5"/>
      <c r="B116" s="7" t="s">
        <v>18</v>
      </c>
      <c r="C116" s="12" t="s">
        <v>252</v>
      </c>
      <c r="D116" s="7" t="s">
        <v>253</v>
      </c>
      <c r="E116" s="9" t="s">
        <v>58</v>
      </c>
      <c r="F116" s="13">
        <v>2758</v>
      </c>
      <c r="G116" s="13">
        <v>2508</v>
      </c>
      <c r="H116" s="13">
        <v>2482</v>
      </c>
      <c r="I116" s="13">
        <v>2480</v>
      </c>
      <c r="J116" s="13">
        <v>2470</v>
      </c>
      <c r="K116" s="13">
        <v>2470</v>
      </c>
      <c r="L116" s="11"/>
    </row>
    <row r="117" spans="1:12" ht="36.75" customHeight="1" x14ac:dyDescent="0.2">
      <c r="A117" s="5"/>
      <c r="B117" s="7" t="s">
        <v>254</v>
      </c>
      <c r="C117" s="8" t="s">
        <v>255</v>
      </c>
      <c r="D117" s="7" t="s">
        <v>256</v>
      </c>
      <c r="E117" s="9" t="s">
        <v>257</v>
      </c>
      <c r="F117" s="13">
        <v>72.8</v>
      </c>
      <c r="G117" s="13">
        <f>549/723*100</f>
        <v>75.933609958506224</v>
      </c>
      <c r="H117" s="13">
        <f>351/595*100</f>
        <v>58.991596638655466</v>
      </c>
      <c r="I117" s="13">
        <v>65</v>
      </c>
      <c r="J117" s="13">
        <v>70</v>
      </c>
      <c r="K117" s="13">
        <v>75</v>
      </c>
      <c r="L117" s="11"/>
    </row>
    <row r="118" spans="1:12" ht="15.75" customHeight="1" x14ac:dyDescent="0.2">
      <c r="A118" s="5"/>
      <c r="B118" s="31" t="s">
        <v>258</v>
      </c>
      <c r="C118" s="32" t="s">
        <v>258</v>
      </c>
      <c r="D118" s="32" t="s">
        <v>258</v>
      </c>
      <c r="E118" s="32" t="s">
        <v>258</v>
      </c>
      <c r="F118" s="32" t="s">
        <v>258</v>
      </c>
      <c r="G118" s="32" t="s">
        <v>258</v>
      </c>
      <c r="H118" s="32" t="s">
        <v>258</v>
      </c>
      <c r="I118" s="32" t="s">
        <v>258</v>
      </c>
      <c r="J118" s="32" t="s">
        <v>258</v>
      </c>
      <c r="K118" s="32" t="s">
        <v>258</v>
      </c>
      <c r="L118" s="32" t="s">
        <v>258</v>
      </c>
    </row>
    <row r="119" spans="1:12" ht="97.5" customHeight="1" x14ac:dyDescent="0.2">
      <c r="A119" s="5"/>
      <c r="B119" s="7" t="s">
        <v>259</v>
      </c>
      <c r="C119" s="8" t="s">
        <v>260</v>
      </c>
      <c r="D119" s="7" t="s">
        <v>261</v>
      </c>
      <c r="E119" s="9" t="s">
        <v>262</v>
      </c>
      <c r="F119" s="13">
        <v>35.799999999999997</v>
      </c>
      <c r="G119" s="13">
        <v>35.799999999999997</v>
      </c>
      <c r="H119" s="20">
        <v>35.799999999999997</v>
      </c>
      <c r="I119" s="13">
        <v>36</v>
      </c>
      <c r="J119" s="13">
        <v>36</v>
      </c>
      <c r="K119" s="13">
        <v>36</v>
      </c>
      <c r="L119" s="11"/>
    </row>
    <row r="120" spans="1:12" ht="15.75" customHeight="1" x14ac:dyDescent="0.2">
      <c r="A120" s="5"/>
      <c r="B120" s="7" t="s">
        <v>18</v>
      </c>
      <c r="C120" s="12" t="s">
        <v>263</v>
      </c>
      <c r="D120" s="7" t="s">
        <v>264</v>
      </c>
      <c r="E120" s="9" t="s">
        <v>265</v>
      </c>
      <c r="F120" s="17">
        <v>0.1</v>
      </c>
      <c r="G120" s="17">
        <v>0.1</v>
      </c>
      <c r="H120" s="30">
        <v>0</v>
      </c>
      <c r="I120" s="17">
        <v>0.04</v>
      </c>
      <c r="J120" s="17">
        <v>0.04</v>
      </c>
      <c r="K120" s="17">
        <v>0.04</v>
      </c>
      <c r="L120" s="11"/>
    </row>
    <row r="121" spans="1:12" ht="36.75" customHeight="1" x14ac:dyDescent="0.2">
      <c r="A121" s="5"/>
      <c r="B121" s="7" t="s">
        <v>266</v>
      </c>
      <c r="C121" s="8" t="s">
        <v>267</v>
      </c>
      <c r="D121" s="7" t="s">
        <v>268</v>
      </c>
      <c r="E121" s="9" t="s">
        <v>35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1"/>
    </row>
    <row r="122" spans="1:12" ht="26.25" customHeight="1" x14ac:dyDescent="0.2">
      <c r="A122" s="5"/>
      <c r="B122" s="7" t="s">
        <v>18</v>
      </c>
      <c r="C122" s="12" t="s">
        <v>269</v>
      </c>
      <c r="D122" s="7" t="s">
        <v>270</v>
      </c>
      <c r="E122" s="9" t="s">
        <v>35</v>
      </c>
      <c r="F122" s="10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1"/>
    </row>
    <row r="123" spans="1:12" ht="67.5" customHeight="1" x14ac:dyDescent="0.2">
      <c r="A123" s="5"/>
      <c r="B123" s="7" t="s">
        <v>18</v>
      </c>
      <c r="C123" s="12" t="s">
        <v>271</v>
      </c>
      <c r="D123" s="7" t="s">
        <v>272</v>
      </c>
      <c r="E123" s="9" t="s">
        <v>35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/>
    </row>
    <row r="124" spans="1:12" ht="57" customHeight="1" x14ac:dyDescent="0.2">
      <c r="A124" s="5"/>
      <c r="B124" s="7" t="s">
        <v>18</v>
      </c>
      <c r="C124" s="15" t="s">
        <v>273</v>
      </c>
      <c r="D124" s="7" t="s">
        <v>274</v>
      </c>
      <c r="E124" s="9" t="s">
        <v>35</v>
      </c>
      <c r="F124" s="10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1"/>
    </row>
    <row r="125" spans="1:12" ht="78" customHeight="1" x14ac:dyDescent="0.2">
      <c r="A125" s="5"/>
      <c r="B125" s="7" t="s">
        <v>275</v>
      </c>
      <c r="C125" s="8" t="s">
        <v>276</v>
      </c>
      <c r="D125" s="7" t="s">
        <v>276</v>
      </c>
      <c r="E125" s="9" t="s">
        <v>18</v>
      </c>
      <c r="F125" s="10"/>
      <c r="G125" s="10"/>
      <c r="H125" s="10"/>
      <c r="I125" s="10"/>
      <c r="J125" s="10"/>
      <c r="K125" s="10"/>
      <c r="L125" s="14"/>
    </row>
    <row r="126" spans="1:12" ht="26.25" customHeight="1" x14ac:dyDescent="0.2">
      <c r="A126" s="5"/>
      <c r="B126" s="7" t="s">
        <v>18</v>
      </c>
      <c r="C126" s="12" t="s">
        <v>277</v>
      </c>
      <c r="D126" s="7" t="s">
        <v>278</v>
      </c>
      <c r="E126" s="9" t="s">
        <v>262</v>
      </c>
      <c r="F126" s="10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1"/>
    </row>
    <row r="127" spans="1:12" ht="26.25" customHeight="1" x14ac:dyDescent="0.2">
      <c r="A127" s="5"/>
      <c r="B127" s="7" t="s">
        <v>18</v>
      </c>
      <c r="C127" s="12" t="s">
        <v>279</v>
      </c>
      <c r="D127" s="7" t="s">
        <v>280</v>
      </c>
      <c r="E127" s="9" t="s">
        <v>262</v>
      </c>
      <c r="F127" s="10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1"/>
    </row>
    <row r="128" spans="1:12" ht="15.75" customHeight="1" x14ac:dyDescent="0.2">
      <c r="A128" s="5"/>
      <c r="B128" s="31" t="s">
        <v>281</v>
      </c>
      <c r="C128" s="32" t="s">
        <v>281</v>
      </c>
      <c r="D128" s="32" t="s">
        <v>281</v>
      </c>
      <c r="E128" s="32" t="s">
        <v>281</v>
      </c>
      <c r="F128" s="32" t="s">
        <v>281</v>
      </c>
      <c r="G128" s="32" t="s">
        <v>281</v>
      </c>
      <c r="H128" s="32" t="s">
        <v>281</v>
      </c>
      <c r="I128" s="32" t="s">
        <v>281</v>
      </c>
      <c r="J128" s="32" t="s">
        <v>281</v>
      </c>
      <c r="K128" s="32" t="s">
        <v>281</v>
      </c>
      <c r="L128" s="32" t="s">
        <v>281</v>
      </c>
    </row>
    <row r="129" spans="1:12" ht="78" customHeight="1" x14ac:dyDescent="0.2">
      <c r="A129" s="5"/>
      <c r="B129" s="7" t="s">
        <v>282</v>
      </c>
      <c r="C129" s="8" t="s">
        <v>283</v>
      </c>
      <c r="D129" s="7" t="s">
        <v>284</v>
      </c>
      <c r="E129" s="9" t="s">
        <v>24</v>
      </c>
      <c r="F129" s="10">
        <v>97.142857142857139</v>
      </c>
      <c r="G129" s="10">
        <v>97.14</v>
      </c>
      <c r="H129" s="10">
        <v>97.142857142857139</v>
      </c>
      <c r="I129" s="10">
        <v>97.142857142857139</v>
      </c>
      <c r="J129" s="10">
        <v>97.142857142857139</v>
      </c>
      <c r="K129" s="10">
        <v>97.142857142857139</v>
      </c>
      <c r="L129" s="11" t="s">
        <v>285</v>
      </c>
    </row>
    <row r="130" spans="1:12" ht="46.5" customHeight="1" x14ac:dyDescent="0.2">
      <c r="A130" s="5"/>
      <c r="B130" s="7" t="s">
        <v>18</v>
      </c>
      <c r="C130" s="12" t="s">
        <v>286</v>
      </c>
      <c r="D130" s="7" t="s">
        <v>287</v>
      </c>
      <c r="E130" s="9" t="s">
        <v>17</v>
      </c>
      <c r="F130" s="13">
        <v>34</v>
      </c>
      <c r="G130" s="13">
        <v>34</v>
      </c>
      <c r="H130" s="13">
        <v>34</v>
      </c>
      <c r="I130" s="13">
        <v>34</v>
      </c>
      <c r="J130" s="13">
        <v>34</v>
      </c>
      <c r="K130" s="13">
        <v>34</v>
      </c>
      <c r="L130" s="11"/>
    </row>
    <row r="131" spans="1:12" ht="36.75" customHeight="1" x14ac:dyDescent="0.2">
      <c r="A131" s="5"/>
      <c r="B131" s="7" t="s">
        <v>18</v>
      </c>
      <c r="C131" s="12" t="s">
        <v>288</v>
      </c>
      <c r="D131" s="7" t="s">
        <v>289</v>
      </c>
      <c r="E131" s="9" t="s">
        <v>17</v>
      </c>
      <c r="F131" s="13">
        <v>35</v>
      </c>
      <c r="G131" s="13">
        <v>35</v>
      </c>
      <c r="H131" s="13">
        <v>35</v>
      </c>
      <c r="I131" s="13">
        <v>35</v>
      </c>
      <c r="J131" s="13">
        <v>35</v>
      </c>
      <c r="K131" s="13">
        <v>35</v>
      </c>
      <c r="L131" s="11"/>
    </row>
    <row r="132" spans="1:12" ht="171" customHeight="1" x14ac:dyDescent="0.2">
      <c r="A132" s="5"/>
      <c r="B132" s="7" t="s">
        <v>290</v>
      </c>
      <c r="C132" s="8" t="s">
        <v>291</v>
      </c>
      <c r="D132" s="7" t="s">
        <v>292</v>
      </c>
      <c r="E132" s="9" t="s">
        <v>24</v>
      </c>
      <c r="F132" s="10">
        <v>100</v>
      </c>
      <c r="G132" s="10">
        <v>100</v>
      </c>
      <c r="H132" s="10">
        <v>100</v>
      </c>
      <c r="I132" s="10">
        <v>100</v>
      </c>
      <c r="J132" s="10">
        <v>100</v>
      </c>
      <c r="K132" s="10">
        <v>100</v>
      </c>
      <c r="L132" s="11"/>
    </row>
    <row r="133" spans="1:12" ht="140.25" customHeight="1" x14ac:dyDescent="0.2">
      <c r="A133" s="5"/>
      <c r="B133" s="7" t="s">
        <v>18</v>
      </c>
      <c r="C133" s="12" t="s">
        <v>293</v>
      </c>
      <c r="D133" s="7" t="s">
        <v>294</v>
      </c>
      <c r="E133" s="9" t="s">
        <v>17</v>
      </c>
      <c r="F133" s="10">
        <v>2</v>
      </c>
      <c r="G133" s="10">
        <v>2</v>
      </c>
      <c r="H133" s="13">
        <v>2</v>
      </c>
      <c r="I133" s="13">
        <v>2</v>
      </c>
      <c r="J133" s="13">
        <v>2</v>
      </c>
      <c r="K133" s="13">
        <v>2</v>
      </c>
      <c r="L133" s="11"/>
    </row>
    <row r="134" spans="1:12" ht="46.5" customHeight="1" x14ac:dyDescent="0.2">
      <c r="A134" s="5"/>
      <c r="B134" s="7" t="s">
        <v>18</v>
      </c>
      <c r="C134" s="12" t="s">
        <v>295</v>
      </c>
      <c r="D134" s="7" t="s">
        <v>296</v>
      </c>
      <c r="E134" s="9" t="s">
        <v>17</v>
      </c>
      <c r="F134" s="10">
        <v>2</v>
      </c>
      <c r="G134" s="10">
        <v>2</v>
      </c>
      <c r="H134" s="13">
        <v>2</v>
      </c>
      <c r="I134" s="13">
        <v>2</v>
      </c>
      <c r="J134" s="13">
        <v>2</v>
      </c>
      <c r="K134" s="13">
        <v>2</v>
      </c>
      <c r="L134" s="11"/>
    </row>
    <row r="135" spans="1:12" ht="46.5" customHeight="1" x14ac:dyDescent="0.2">
      <c r="A135" s="5"/>
      <c r="B135" s="7" t="s">
        <v>297</v>
      </c>
      <c r="C135" s="8" t="s">
        <v>298</v>
      </c>
      <c r="D135" s="7" t="s">
        <v>299</v>
      </c>
      <c r="E135" s="9" t="s">
        <v>24</v>
      </c>
      <c r="F135" s="10">
        <v>100</v>
      </c>
      <c r="G135" s="10">
        <v>100</v>
      </c>
      <c r="H135" s="10">
        <v>100</v>
      </c>
      <c r="I135" s="10">
        <v>100</v>
      </c>
      <c r="J135" s="10">
        <v>100</v>
      </c>
      <c r="K135" s="10">
        <v>100</v>
      </c>
      <c r="L135" s="11"/>
    </row>
    <row r="136" spans="1:12" ht="98.25" customHeight="1" x14ac:dyDescent="0.2">
      <c r="A136" s="5"/>
      <c r="B136" s="7" t="s">
        <v>18</v>
      </c>
      <c r="C136" s="12" t="s">
        <v>300</v>
      </c>
      <c r="D136" s="7" t="s">
        <v>301</v>
      </c>
      <c r="E136" s="9" t="s">
        <v>17</v>
      </c>
      <c r="F136" s="10">
        <v>35</v>
      </c>
      <c r="G136" s="10">
        <v>35</v>
      </c>
      <c r="H136" s="13">
        <v>35</v>
      </c>
      <c r="I136" s="13">
        <v>35</v>
      </c>
      <c r="J136" s="13">
        <v>35</v>
      </c>
      <c r="K136" s="13">
        <v>35</v>
      </c>
      <c r="L136" s="11"/>
    </row>
    <row r="137" spans="1:12" ht="26.25" customHeight="1" x14ac:dyDescent="0.2">
      <c r="A137" s="5"/>
      <c r="B137" s="7" t="s">
        <v>18</v>
      </c>
      <c r="C137" s="12" t="s">
        <v>302</v>
      </c>
      <c r="D137" s="7" t="s">
        <v>303</v>
      </c>
      <c r="E137" s="9" t="s">
        <v>17</v>
      </c>
      <c r="F137" s="10">
        <v>35</v>
      </c>
      <c r="G137" s="10">
        <v>35</v>
      </c>
      <c r="H137" s="13">
        <v>35</v>
      </c>
      <c r="I137" s="13">
        <v>35</v>
      </c>
      <c r="J137" s="13">
        <v>35</v>
      </c>
      <c r="K137" s="13">
        <v>35</v>
      </c>
      <c r="L137" s="11"/>
    </row>
    <row r="138" spans="1:12" ht="57" customHeight="1" x14ac:dyDescent="0.2">
      <c r="A138" s="5"/>
      <c r="B138" s="7" t="s">
        <v>304</v>
      </c>
      <c r="C138" s="8" t="s">
        <v>305</v>
      </c>
      <c r="D138" s="7" t="s">
        <v>306</v>
      </c>
      <c r="E138" s="9" t="s">
        <v>24</v>
      </c>
      <c r="F138" s="10">
        <v>7.6923076923076934</v>
      </c>
      <c r="G138" s="10">
        <v>0</v>
      </c>
      <c r="H138" s="10">
        <f>H139/H140*100</f>
        <v>27.27272727272727</v>
      </c>
      <c r="I138" s="10">
        <f>I139/I140*100</f>
        <v>40</v>
      </c>
      <c r="J138" s="10">
        <f t="shared" ref="J138" si="16">J139/J140*100</f>
        <v>33.333333333333329</v>
      </c>
      <c r="K138" s="10">
        <f t="shared" ref="K138" si="17">K139/K140*100</f>
        <v>100</v>
      </c>
      <c r="L138" s="11"/>
    </row>
    <row r="139" spans="1:12" ht="36.75" customHeight="1" x14ac:dyDescent="0.2">
      <c r="A139" s="5"/>
      <c r="B139" s="7" t="s">
        <v>18</v>
      </c>
      <c r="C139" s="12" t="s">
        <v>307</v>
      </c>
      <c r="D139" s="7" t="s">
        <v>308</v>
      </c>
      <c r="E139" s="9" t="s">
        <v>58</v>
      </c>
      <c r="F139" s="13">
        <v>2</v>
      </c>
      <c r="G139" s="13">
        <v>0</v>
      </c>
      <c r="H139" s="13">
        <v>3</v>
      </c>
      <c r="I139" s="13">
        <v>2</v>
      </c>
      <c r="J139" s="13">
        <v>1</v>
      </c>
      <c r="K139" s="13">
        <v>2</v>
      </c>
      <c r="L139" s="11"/>
    </row>
    <row r="140" spans="1:12" ht="36.75" customHeight="1" x14ac:dyDescent="0.2">
      <c r="A140" s="5"/>
      <c r="B140" s="7" t="s">
        <v>18</v>
      </c>
      <c r="C140" s="12" t="s">
        <v>309</v>
      </c>
      <c r="D140" s="7" t="s">
        <v>310</v>
      </c>
      <c r="E140" s="9" t="s">
        <v>58</v>
      </c>
      <c r="F140" s="13">
        <v>26</v>
      </c>
      <c r="G140" s="13">
        <v>11</v>
      </c>
      <c r="H140" s="13">
        <v>11</v>
      </c>
      <c r="I140" s="13">
        <v>5</v>
      </c>
      <c r="J140" s="13">
        <v>3</v>
      </c>
      <c r="K140" s="13">
        <v>2</v>
      </c>
      <c r="L140" s="11"/>
    </row>
    <row r="141" spans="1:12" ht="15.75" customHeight="1" x14ac:dyDescent="0.2">
      <c r="A141" s="5"/>
      <c r="B141" s="31" t="s">
        <v>311</v>
      </c>
      <c r="C141" s="32" t="s">
        <v>311</v>
      </c>
      <c r="D141" s="32" t="s">
        <v>311</v>
      </c>
      <c r="E141" s="32" t="s">
        <v>311</v>
      </c>
      <c r="F141" s="32" t="s">
        <v>311</v>
      </c>
      <c r="G141" s="32" t="s">
        <v>311</v>
      </c>
      <c r="H141" s="32" t="s">
        <v>311</v>
      </c>
      <c r="I141" s="32" t="s">
        <v>311</v>
      </c>
      <c r="J141" s="32" t="s">
        <v>311</v>
      </c>
      <c r="K141" s="32" t="s">
        <v>311</v>
      </c>
      <c r="L141" s="32" t="s">
        <v>311</v>
      </c>
    </row>
    <row r="142" spans="1:12" ht="78" customHeight="1" x14ac:dyDescent="0.2">
      <c r="A142" s="5"/>
      <c r="B142" s="7" t="s">
        <v>312</v>
      </c>
      <c r="C142" s="8" t="s">
        <v>313</v>
      </c>
      <c r="D142" s="7" t="s">
        <v>314</v>
      </c>
      <c r="E142" s="9" t="s">
        <v>24</v>
      </c>
      <c r="F142" s="10">
        <v>9.347323664456864</v>
      </c>
      <c r="G142" s="10">
        <f>G143/G144*100</f>
        <v>17.32291453392892</v>
      </c>
      <c r="H142" s="10">
        <f t="shared" ref="H142:J142" si="18">H143/H144*100</f>
        <v>21.104471112376878</v>
      </c>
      <c r="I142" s="19">
        <f t="shared" si="18"/>
        <v>9.2292552515249024</v>
      </c>
      <c r="J142" s="19">
        <f t="shared" si="18"/>
        <v>33.22316565377632</v>
      </c>
      <c r="K142" s="19">
        <f t="shared" ref="K142" si="19">K143/K144*100</f>
        <v>34.523849293292407</v>
      </c>
      <c r="L142" s="11"/>
    </row>
    <row r="143" spans="1:12" ht="46.5" customHeight="1" x14ac:dyDescent="0.2">
      <c r="A143" s="5"/>
      <c r="B143" s="7" t="s">
        <v>18</v>
      </c>
      <c r="C143" s="12" t="s">
        <v>315</v>
      </c>
      <c r="D143" s="7" t="s">
        <v>316</v>
      </c>
      <c r="E143" s="9" t="s">
        <v>199</v>
      </c>
      <c r="F143" s="13">
        <v>28722.53</v>
      </c>
      <c r="G143" s="13">
        <v>33855.957000000002</v>
      </c>
      <c r="H143" s="18">
        <v>48099.133000000002</v>
      </c>
      <c r="I143" s="25">
        <v>38787.599999999999</v>
      </c>
      <c r="J143" s="25">
        <v>39726.699999999997</v>
      </c>
      <c r="K143" s="25">
        <v>42371.5</v>
      </c>
      <c r="L143" s="11"/>
    </row>
    <row r="144" spans="1:12" ht="36.75" customHeight="1" x14ac:dyDescent="0.2">
      <c r="A144" s="5"/>
      <c r="B144" s="7" t="s">
        <v>18</v>
      </c>
      <c r="C144" s="12" t="s">
        <v>317</v>
      </c>
      <c r="D144" s="7" t="s">
        <v>318</v>
      </c>
      <c r="E144" s="9" t="s">
        <v>199</v>
      </c>
      <c r="F144" s="13">
        <v>307280.78999999998</v>
      </c>
      <c r="G144" s="13">
        <v>195440.30499999999</v>
      </c>
      <c r="H144" s="18">
        <v>227909.682</v>
      </c>
      <c r="I144" s="25">
        <v>420267.93</v>
      </c>
      <c r="J144" s="25">
        <v>119575.3</v>
      </c>
      <c r="K144" s="25">
        <v>122731.1</v>
      </c>
      <c r="L144" s="11"/>
    </row>
    <row r="145" spans="1:12" ht="67.5" customHeight="1" x14ac:dyDescent="0.2">
      <c r="A145" s="5"/>
      <c r="B145" s="7" t="s">
        <v>319</v>
      </c>
      <c r="C145" s="8" t="s">
        <v>320</v>
      </c>
      <c r="D145" s="7" t="s">
        <v>321</v>
      </c>
      <c r="E145" s="9" t="s">
        <v>24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1"/>
    </row>
    <row r="146" spans="1:12" ht="46.5" customHeight="1" x14ac:dyDescent="0.2">
      <c r="A146" s="5"/>
      <c r="B146" s="7" t="s">
        <v>18</v>
      </c>
      <c r="C146" s="12" t="s">
        <v>322</v>
      </c>
      <c r="D146" s="7" t="s">
        <v>323</v>
      </c>
      <c r="E146" s="9" t="s">
        <v>199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1"/>
    </row>
    <row r="147" spans="1:12" ht="36.75" customHeight="1" x14ac:dyDescent="0.2">
      <c r="A147" s="5"/>
      <c r="B147" s="7" t="s">
        <v>18</v>
      </c>
      <c r="C147" s="12" t="s">
        <v>324</v>
      </c>
      <c r="D147" s="7" t="s">
        <v>325</v>
      </c>
      <c r="E147" s="9" t="s">
        <v>199</v>
      </c>
      <c r="F147" s="13">
        <v>617539</v>
      </c>
      <c r="G147" s="13">
        <v>488547</v>
      </c>
      <c r="H147" s="13">
        <v>574590</v>
      </c>
      <c r="I147" s="13">
        <v>580000</v>
      </c>
      <c r="J147" s="13">
        <v>585000</v>
      </c>
      <c r="K147" s="13">
        <v>590000</v>
      </c>
      <c r="L147" s="11"/>
    </row>
    <row r="148" spans="1:12" ht="46.5" customHeight="1" x14ac:dyDescent="0.2">
      <c r="A148" s="5"/>
      <c r="B148" s="7" t="s">
        <v>326</v>
      </c>
      <c r="C148" s="8" t="s">
        <v>327</v>
      </c>
      <c r="D148" s="7" t="s">
        <v>328</v>
      </c>
      <c r="E148" s="9" t="s">
        <v>199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1"/>
    </row>
    <row r="149" spans="1:12" ht="67.5" customHeight="1" x14ac:dyDescent="0.2">
      <c r="A149" s="5"/>
      <c r="B149" s="7" t="s">
        <v>329</v>
      </c>
      <c r="C149" s="8" t="s">
        <v>330</v>
      </c>
      <c r="D149" s="7" t="s">
        <v>331</v>
      </c>
      <c r="E149" s="9" t="s">
        <v>24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1"/>
    </row>
    <row r="150" spans="1:12" ht="46.5" customHeight="1" x14ac:dyDescent="0.2">
      <c r="A150" s="5"/>
      <c r="B150" s="7" t="s">
        <v>18</v>
      </c>
      <c r="C150" s="12" t="s">
        <v>332</v>
      </c>
      <c r="D150" s="7" t="s">
        <v>333</v>
      </c>
      <c r="E150" s="9" t="s">
        <v>199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1"/>
    </row>
    <row r="151" spans="1:12" ht="46.5" customHeight="1" x14ac:dyDescent="0.2">
      <c r="A151" s="5"/>
      <c r="B151" s="7" t="s">
        <v>18</v>
      </c>
      <c r="C151" s="12" t="s">
        <v>334</v>
      </c>
      <c r="D151" s="7" t="s">
        <v>335</v>
      </c>
      <c r="E151" s="9" t="s">
        <v>199</v>
      </c>
      <c r="F151" s="13">
        <v>140072.85</v>
      </c>
      <c r="G151" s="25">
        <v>162900.17600000001</v>
      </c>
      <c r="H151" s="20">
        <v>190397.33</v>
      </c>
      <c r="I151" s="20">
        <v>202541.54</v>
      </c>
      <c r="J151" s="20">
        <v>151342.44</v>
      </c>
      <c r="K151" s="20">
        <v>151485.59</v>
      </c>
      <c r="L151" s="11"/>
    </row>
    <row r="152" spans="1:12" ht="51" customHeight="1" x14ac:dyDescent="0.2">
      <c r="A152" s="5"/>
      <c r="B152" s="7" t="s">
        <v>336</v>
      </c>
      <c r="C152" s="8" t="s">
        <v>337</v>
      </c>
      <c r="D152" s="7" t="s">
        <v>338</v>
      </c>
      <c r="E152" s="9" t="s">
        <v>28</v>
      </c>
      <c r="F152" s="10">
        <v>9852.6987860394529</v>
      </c>
      <c r="G152" s="10">
        <f>G153/G156</f>
        <v>11746.399239543727</v>
      </c>
      <c r="H152" s="10">
        <f>H153/H156</f>
        <v>11640.707903780067</v>
      </c>
      <c r="I152" s="10">
        <f t="shared" ref="I152:J152" si="20">I153/I156</f>
        <v>12903.904214559388</v>
      </c>
      <c r="J152" s="10">
        <f t="shared" si="20"/>
        <v>9370.5499999999993</v>
      </c>
      <c r="K152" s="10">
        <f t="shared" ref="K152" si="21">K153/K156</f>
        <v>9357.9115384615379</v>
      </c>
      <c r="L152" s="11"/>
    </row>
    <row r="153" spans="1:12" ht="36.75" customHeight="1" x14ac:dyDescent="0.2">
      <c r="A153" s="5"/>
      <c r="B153" s="7" t="s">
        <v>18</v>
      </c>
      <c r="C153" s="12" t="s">
        <v>339</v>
      </c>
      <c r="D153" s="7" t="s">
        <v>340</v>
      </c>
      <c r="E153" s="9" t="s">
        <v>199</v>
      </c>
      <c r="F153" s="13">
        <v>25971.714</v>
      </c>
      <c r="G153" s="20">
        <v>30893.03</v>
      </c>
      <c r="H153" s="18">
        <v>30487.013999999999</v>
      </c>
      <c r="I153" s="18">
        <v>33679.19</v>
      </c>
      <c r="J153" s="18">
        <v>24363.43</v>
      </c>
      <c r="K153" s="18">
        <v>24330.57</v>
      </c>
      <c r="L153" s="11"/>
    </row>
    <row r="154" spans="1:12" ht="46.5" customHeight="1" x14ac:dyDescent="0.2">
      <c r="A154" s="5"/>
      <c r="B154" s="7" t="s">
        <v>341</v>
      </c>
      <c r="C154" s="8" t="s">
        <v>342</v>
      </c>
      <c r="D154" s="7" t="s">
        <v>343</v>
      </c>
      <c r="E154" s="9" t="s">
        <v>344</v>
      </c>
      <c r="F154" s="10" t="s">
        <v>345</v>
      </c>
      <c r="G154" s="13" t="s">
        <v>345</v>
      </c>
      <c r="H154" s="13" t="s">
        <v>345</v>
      </c>
      <c r="I154" s="13" t="s">
        <v>345</v>
      </c>
      <c r="J154" s="13" t="s">
        <v>345</v>
      </c>
      <c r="K154" s="13" t="s">
        <v>345</v>
      </c>
      <c r="L154" s="11"/>
    </row>
    <row r="155" spans="1:12" ht="36.75" customHeight="1" x14ac:dyDescent="0.2">
      <c r="A155" s="5"/>
      <c r="B155" s="7" t="s">
        <v>346</v>
      </c>
      <c r="C155" s="8" t="s">
        <v>347</v>
      </c>
      <c r="D155" s="7" t="s">
        <v>348</v>
      </c>
      <c r="E155" s="9" t="s">
        <v>349</v>
      </c>
      <c r="F155" s="13">
        <v>33.86</v>
      </c>
      <c r="G155" s="13">
        <v>38.71</v>
      </c>
      <c r="H155" s="13">
        <v>45.1</v>
      </c>
      <c r="I155" s="13">
        <v>45.2</v>
      </c>
      <c r="J155" s="13">
        <v>45.3</v>
      </c>
      <c r="K155" s="13">
        <v>45.3</v>
      </c>
      <c r="L155" s="11"/>
    </row>
    <row r="156" spans="1:12" ht="26.25" customHeight="1" x14ac:dyDescent="0.2">
      <c r="A156" s="5"/>
      <c r="B156" s="7" t="s">
        <v>350</v>
      </c>
      <c r="C156" s="8" t="s">
        <v>351</v>
      </c>
      <c r="D156" s="7" t="s">
        <v>352</v>
      </c>
      <c r="E156" s="9" t="s">
        <v>353</v>
      </c>
      <c r="F156" s="13">
        <v>2.6360000000000001</v>
      </c>
      <c r="G156" s="13">
        <v>2.63</v>
      </c>
      <c r="H156" s="13">
        <v>2.6190000000000002</v>
      </c>
      <c r="I156" s="13">
        <v>2.61</v>
      </c>
      <c r="J156" s="13">
        <v>2.6</v>
      </c>
      <c r="K156" s="13">
        <v>2.6</v>
      </c>
      <c r="L156" s="11"/>
    </row>
    <row r="157" spans="1:12" ht="15.75" customHeight="1" x14ac:dyDescent="0.2">
      <c r="A157" s="5"/>
      <c r="B157" s="31" t="s">
        <v>354</v>
      </c>
      <c r="C157" s="32" t="s">
        <v>354</v>
      </c>
      <c r="D157" s="32" t="s">
        <v>354</v>
      </c>
      <c r="E157" s="32" t="s">
        <v>354</v>
      </c>
      <c r="F157" s="32" t="s">
        <v>354</v>
      </c>
      <c r="G157" s="32" t="s">
        <v>354</v>
      </c>
      <c r="H157" s="32" t="s">
        <v>354</v>
      </c>
      <c r="I157" s="32" t="s">
        <v>354</v>
      </c>
      <c r="J157" s="32" t="s">
        <v>354</v>
      </c>
      <c r="K157" s="32" t="s">
        <v>354</v>
      </c>
      <c r="L157" s="32" t="s">
        <v>354</v>
      </c>
    </row>
    <row r="158" spans="1:12" ht="36.75" customHeight="1" x14ac:dyDescent="0.2">
      <c r="A158" s="5"/>
      <c r="B158" s="7" t="s">
        <v>355</v>
      </c>
      <c r="C158" s="8" t="s">
        <v>356</v>
      </c>
      <c r="D158" s="7" t="s">
        <v>356</v>
      </c>
      <c r="E158" s="9" t="s">
        <v>18</v>
      </c>
      <c r="F158" s="10"/>
      <c r="G158" s="10"/>
      <c r="H158" s="10"/>
      <c r="I158" s="10"/>
      <c r="J158" s="10"/>
      <c r="K158" s="10"/>
      <c r="L158" s="14"/>
    </row>
    <row r="159" spans="1:12" ht="51" customHeight="1" x14ac:dyDescent="0.2">
      <c r="A159" s="5"/>
      <c r="B159" s="7" t="s">
        <v>18</v>
      </c>
      <c r="C159" s="12" t="s">
        <v>357</v>
      </c>
      <c r="D159" s="7" t="s">
        <v>358</v>
      </c>
      <c r="E159" s="9" t="s">
        <v>359</v>
      </c>
      <c r="F159" s="13">
        <v>1160.08</v>
      </c>
      <c r="G159" s="13">
        <v>1088.8800000000001</v>
      </c>
      <c r="H159" s="13">
        <v>1135.1300000000001</v>
      </c>
      <c r="I159" s="13">
        <v>1120</v>
      </c>
      <c r="J159" s="13">
        <v>1100</v>
      </c>
      <c r="K159" s="13">
        <v>1050</v>
      </c>
      <c r="L159" s="11"/>
    </row>
    <row r="160" spans="1:12" ht="36.75" customHeight="1" x14ac:dyDescent="0.2">
      <c r="A160" s="5"/>
      <c r="B160" s="7" t="s">
        <v>18</v>
      </c>
      <c r="C160" s="12" t="s">
        <v>360</v>
      </c>
      <c r="D160" s="7" t="s">
        <v>361</v>
      </c>
      <c r="E160" s="9" t="s">
        <v>362</v>
      </c>
      <c r="F160" s="13">
        <v>0.25999999999999995</v>
      </c>
      <c r="G160" s="13">
        <v>0.28000000000000003</v>
      </c>
      <c r="H160" s="13">
        <v>0.25</v>
      </c>
      <c r="I160" s="13">
        <v>0.24</v>
      </c>
      <c r="J160" s="13">
        <v>0.23</v>
      </c>
      <c r="K160" s="13">
        <v>0.22</v>
      </c>
      <c r="L160" s="11"/>
    </row>
    <row r="161" spans="1:12" ht="51" customHeight="1" x14ac:dyDescent="0.2">
      <c r="A161" s="5"/>
      <c r="B161" s="7" t="s">
        <v>18</v>
      </c>
      <c r="C161" s="12" t="s">
        <v>363</v>
      </c>
      <c r="D161" s="7" t="s">
        <v>364</v>
      </c>
      <c r="E161" s="9" t="s">
        <v>365</v>
      </c>
      <c r="F161" s="13">
        <v>14.9</v>
      </c>
      <c r="G161" s="13">
        <v>15.29</v>
      </c>
      <c r="H161" s="13">
        <v>15.23</v>
      </c>
      <c r="I161" s="13">
        <v>15</v>
      </c>
      <c r="J161" s="13">
        <v>14.7</v>
      </c>
      <c r="K161" s="13">
        <v>14.5</v>
      </c>
      <c r="L161" s="11"/>
    </row>
    <row r="162" spans="1:12" ht="51" customHeight="1" x14ac:dyDescent="0.2">
      <c r="A162" s="5"/>
      <c r="B162" s="7" t="s">
        <v>18</v>
      </c>
      <c r="C162" s="12" t="s">
        <v>366</v>
      </c>
      <c r="D162" s="7" t="s">
        <v>367</v>
      </c>
      <c r="E162" s="9" t="s">
        <v>365</v>
      </c>
      <c r="F162" s="13">
        <v>29.73</v>
      </c>
      <c r="G162" s="13">
        <v>32.1</v>
      </c>
      <c r="H162" s="13">
        <v>31.47</v>
      </c>
      <c r="I162" s="13">
        <v>31</v>
      </c>
      <c r="J162" s="13">
        <v>30.5</v>
      </c>
      <c r="K162" s="13">
        <v>30</v>
      </c>
      <c r="L162" s="11"/>
    </row>
    <row r="163" spans="1:12" ht="26.25" customHeight="1" x14ac:dyDescent="0.2">
      <c r="A163" s="5"/>
      <c r="B163" s="7" t="s">
        <v>18</v>
      </c>
      <c r="C163" s="12" t="s">
        <v>368</v>
      </c>
      <c r="D163" s="7" t="s">
        <v>369</v>
      </c>
      <c r="E163" s="9" t="s">
        <v>365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1"/>
    </row>
    <row r="164" spans="1:12" ht="36.75" customHeight="1" x14ac:dyDescent="0.2">
      <c r="A164" s="5"/>
      <c r="B164" s="7" t="s">
        <v>370</v>
      </c>
      <c r="C164" s="8" t="s">
        <v>371</v>
      </c>
      <c r="D164" s="7" t="s">
        <v>371</v>
      </c>
      <c r="E164" s="9" t="s">
        <v>18</v>
      </c>
      <c r="F164" s="10"/>
      <c r="G164" s="10"/>
      <c r="H164" s="10"/>
      <c r="I164" s="10"/>
      <c r="J164" s="10"/>
      <c r="K164" s="10"/>
      <c r="L164" s="14"/>
    </row>
    <row r="165" spans="1:12" ht="51" customHeight="1" x14ac:dyDescent="0.2">
      <c r="A165" s="5"/>
      <c r="B165" s="7" t="s">
        <v>18</v>
      </c>
      <c r="C165" s="12" t="s">
        <v>357</v>
      </c>
      <c r="D165" s="7" t="s">
        <v>372</v>
      </c>
      <c r="E165" s="9" t="s">
        <v>373</v>
      </c>
      <c r="F165" s="13">
        <v>150.87</v>
      </c>
      <c r="G165" s="13">
        <v>102.69</v>
      </c>
      <c r="H165" s="13">
        <v>140.9</v>
      </c>
      <c r="I165" s="13">
        <v>130</v>
      </c>
      <c r="J165" s="13">
        <v>110</v>
      </c>
      <c r="K165" s="13">
        <v>100</v>
      </c>
      <c r="L165" s="11"/>
    </row>
    <row r="166" spans="1:12" ht="36.75" customHeight="1" x14ac:dyDescent="0.2">
      <c r="A166" s="5"/>
      <c r="B166" s="7" t="s">
        <v>18</v>
      </c>
      <c r="C166" s="12" t="s">
        <v>360</v>
      </c>
      <c r="D166" s="7" t="s">
        <v>374</v>
      </c>
      <c r="E166" s="9" t="s">
        <v>362</v>
      </c>
      <c r="F166" s="13">
        <v>0.18</v>
      </c>
      <c r="G166" s="13">
        <v>0.18</v>
      </c>
      <c r="H166" s="13">
        <v>0.16</v>
      </c>
      <c r="I166" s="13">
        <v>0.15</v>
      </c>
      <c r="J166" s="13">
        <v>0.14000000000000001</v>
      </c>
      <c r="K166" s="13">
        <v>0.13</v>
      </c>
      <c r="L166" s="11"/>
    </row>
    <row r="167" spans="1:12" ht="51" customHeight="1" x14ac:dyDescent="0.2">
      <c r="A167" s="5"/>
      <c r="B167" s="7" t="s">
        <v>18</v>
      </c>
      <c r="C167" s="12" t="s">
        <v>363</v>
      </c>
      <c r="D167" s="7" t="s">
        <v>375</v>
      </c>
      <c r="E167" s="9" t="s">
        <v>376</v>
      </c>
      <c r="F167" s="13">
        <v>1.0700000000000005</v>
      </c>
      <c r="G167" s="13">
        <v>1.3</v>
      </c>
      <c r="H167" s="13">
        <v>0.72</v>
      </c>
      <c r="I167" s="13">
        <v>0.7</v>
      </c>
      <c r="J167" s="13">
        <v>0.7</v>
      </c>
      <c r="K167" s="13">
        <v>0.7</v>
      </c>
      <c r="L167" s="11"/>
    </row>
    <row r="168" spans="1:12" ht="36.75" customHeight="1" x14ac:dyDescent="0.2">
      <c r="A168" s="5"/>
      <c r="B168" s="7" t="s">
        <v>18</v>
      </c>
      <c r="C168" s="12" t="s">
        <v>366</v>
      </c>
      <c r="D168" s="7" t="s">
        <v>377</v>
      </c>
      <c r="E168" s="9" t="s">
        <v>376</v>
      </c>
      <c r="F168" s="13">
        <v>2.2000000000000006</v>
      </c>
      <c r="G168" s="13">
        <v>2.36</v>
      </c>
      <c r="H168" s="13">
        <v>1.36</v>
      </c>
      <c r="I168" s="13">
        <v>1.3</v>
      </c>
      <c r="J168" s="13">
        <v>1.3</v>
      </c>
      <c r="K168" s="13">
        <v>1.3</v>
      </c>
      <c r="L168" s="11"/>
    </row>
    <row r="169" spans="1:12" ht="36.75" customHeight="1" x14ac:dyDescent="0.2">
      <c r="A169" s="5"/>
      <c r="B169" s="7" t="s">
        <v>18</v>
      </c>
      <c r="C169" s="12" t="s">
        <v>368</v>
      </c>
      <c r="D169" s="7" t="s">
        <v>378</v>
      </c>
      <c r="E169" s="9" t="s">
        <v>376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1"/>
    </row>
  </sheetData>
  <mergeCells count="19">
    <mergeCell ref="B1:C1"/>
    <mergeCell ref="B157:L157"/>
    <mergeCell ref="B41:L41"/>
    <mergeCell ref="B32:L32"/>
    <mergeCell ref="C6:C8"/>
    <mergeCell ref="B2:C2"/>
    <mergeCell ref="B113:L113"/>
    <mergeCell ref="B118:L118"/>
    <mergeCell ref="E6:E8"/>
    <mergeCell ref="B96:L96"/>
    <mergeCell ref="L6:L8"/>
    <mergeCell ref="B141:L141"/>
    <mergeCell ref="I6:K6"/>
    <mergeCell ref="B128:L128"/>
    <mergeCell ref="B6:B8"/>
    <mergeCell ref="B3:L3"/>
    <mergeCell ref="F6:H6"/>
    <mergeCell ref="B4:L4"/>
    <mergeCell ref="B9:L9"/>
  </mergeCells>
  <pageMargins left="0.78740157480314965" right="0.59055118110236227" top="0.39370078740157483" bottom="0.39370078740157483" header="0.39370078740157483" footer="0.39370078740157483"/>
  <pageSetup paperSize="9" scale="65" fitToHeight="0" orientation="landscape" r:id="rId1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2025-04-23T03:20:53Z</cp:lastPrinted>
  <dcterms:created xsi:type="dcterms:W3CDTF">2023-04-26T04:49:14Z</dcterms:created>
  <dcterms:modified xsi:type="dcterms:W3CDTF">2025-04-30T04:57:26Z</dcterms:modified>
</cp:coreProperties>
</file>